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8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F281" i="9"/>
  <c r="E281" i="9"/>
  <c r="B281" i="9" s="1"/>
  <c r="H280" i="9"/>
  <c r="G280" i="9"/>
  <c r="F280" i="9"/>
  <c r="F275" i="9" s="1"/>
  <c r="H279" i="9"/>
  <c r="G279" i="9"/>
  <c r="F279" i="9"/>
  <c r="F278" i="9"/>
  <c r="F277" i="9"/>
  <c r="F276" i="9"/>
  <c r="L274" i="9"/>
  <c r="F274" i="9" s="1"/>
  <c r="H274" i="9"/>
  <c r="I273" i="9"/>
  <c r="E273" i="9" s="1"/>
  <c r="B273" i="9" s="1"/>
  <c r="H273" i="9"/>
  <c r="F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F267" i="9" s="1"/>
  <c r="B267" i="9" s="1"/>
  <c r="E267" i="9"/>
  <c r="M266" i="9"/>
  <c r="L266" i="9"/>
  <c r="F266" i="9" s="1"/>
  <c r="B266" i="9" s="1"/>
  <c r="E266" i="9"/>
  <c r="M265" i="9"/>
  <c r="L265" i="9"/>
  <c r="F265" i="9"/>
  <c r="E265" i="9"/>
  <c r="B265" i="9" s="1"/>
  <c r="M264" i="9"/>
  <c r="L264" i="9"/>
  <c r="F264" i="9"/>
  <c r="E264" i="9"/>
  <c r="B264" i="9" s="1"/>
  <c r="M263" i="9"/>
  <c r="L263" i="9"/>
  <c r="F263" i="9" s="1"/>
  <c r="B263" i="9" s="1"/>
  <c r="E263" i="9"/>
  <c r="M262" i="9"/>
  <c r="L262" i="9"/>
  <c r="E262" i="9"/>
  <c r="M261" i="9"/>
  <c r="L261" i="9"/>
  <c r="F261" i="9"/>
  <c r="E261" i="9"/>
  <c r="B261" i="9" s="1"/>
  <c r="M260" i="9"/>
  <c r="L260" i="9"/>
  <c r="F260" i="9"/>
  <c r="E260" i="9"/>
  <c r="M259" i="9"/>
  <c r="L259" i="9"/>
  <c r="F259" i="9" s="1"/>
  <c r="B259" i="9" s="1"/>
  <c r="E259" i="9"/>
  <c r="M258" i="9"/>
  <c r="L258" i="9"/>
  <c r="F258" i="9" s="1"/>
  <c r="E258" i="9"/>
  <c r="B258" i="9" s="1"/>
  <c r="M257" i="9"/>
  <c r="L257" i="9"/>
  <c r="F257" i="9"/>
  <c r="E257" i="9"/>
  <c r="M256" i="9"/>
  <c r="L256" i="9"/>
  <c r="F256" i="9" s="1"/>
  <c r="E256" i="9"/>
  <c r="M255" i="9"/>
  <c r="L255" i="9"/>
  <c r="F255" i="9" s="1"/>
  <c r="B255" i="9" s="1"/>
  <c r="E255" i="9"/>
  <c r="M254" i="9"/>
  <c r="L254" i="9"/>
  <c r="F254" i="9" s="1"/>
  <c r="E254" i="9"/>
  <c r="B254" i="9" s="1"/>
  <c r="M253" i="9"/>
  <c r="L253" i="9"/>
  <c r="F253" i="9"/>
  <c r="E253" i="9"/>
  <c r="M252" i="9"/>
  <c r="L252" i="9"/>
  <c r="F252" i="9" s="1"/>
  <c r="E252" i="9"/>
  <c r="M251" i="9"/>
  <c r="L251" i="9"/>
  <c r="F251" i="9" s="1"/>
  <c r="B251" i="9" s="1"/>
  <c r="E251" i="9"/>
  <c r="M250" i="9"/>
  <c r="L250" i="9"/>
  <c r="F250" i="9" s="1"/>
  <c r="E250" i="9"/>
  <c r="B250" i="9" s="1"/>
  <c r="M249" i="9"/>
  <c r="L249" i="9"/>
  <c r="F249" i="9"/>
  <c r="E249" i="9"/>
  <c r="B249" i="9"/>
  <c r="M248" i="9"/>
  <c r="L248" i="9"/>
  <c r="F248" i="9" s="1"/>
  <c r="E248" i="9"/>
  <c r="M247" i="9"/>
  <c r="L247" i="9"/>
  <c r="F247" i="9" s="1"/>
  <c r="B247" i="9" s="1"/>
  <c r="E247" i="9"/>
  <c r="M246" i="9"/>
  <c r="L246" i="9"/>
  <c r="F246" i="9" s="1"/>
  <c r="E246" i="9"/>
  <c r="B246" i="9"/>
  <c r="M245" i="9"/>
  <c r="L245" i="9"/>
  <c r="F245" i="9"/>
  <c r="E245" i="9"/>
  <c r="B245" i="9" s="1"/>
  <c r="M244" i="9"/>
  <c r="L244" i="9"/>
  <c r="F244" i="9"/>
  <c r="E244" i="9"/>
  <c r="M243" i="9"/>
  <c r="L243" i="9"/>
  <c r="F243" i="9"/>
  <c r="B243" i="9" s="1"/>
  <c r="E243" i="9"/>
  <c r="M242" i="9"/>
  <c r="L242" i="9"/>
  <c r="F242" i="9" s="1"/>
  <c r="E242" i="9"/>
  <c r="B242" i="9" s="1"/>
  <c r="M241" i="9"/>
  <c r="F241" i="9" s="1"/>
  <c r="B241" i="9" s="1"/>
  <c r="L241" i="9"/>
  <c r="E241" i="9"/>
  <c r="M240" i="9"/>
  <c r="L240" i="9"/>
  <c r="F240" i="9" s="1"/>
  <c r="E240" i="9"/>
  <c r="M239" i="9"/>
  <c r="L239" i="9"/>
  <c r="F239" i="9" s="1"/>
  <c r="B239" i="9" s="1"/>
  <c r="E239" i="9"/>
  <c r="M238" i="9"/>
  <c r="L238" i="9"/>
  <c r="F238" i="9" s="1"/>
  <c r="E238" i="9"/>
  <c r="B238" i="9"/>
  <c r="M237" i="9"/>
  <c r="L237" i="9"/>
  <c r="F237" i="9"/>
  <c r="E237" i="9"/>
  <c r="B237" i="9" s="1"/>
  <c r="M236" i="9"/>
  <c r="L236" i="9"/>
  <c r="F236" i="9"/>
  <c r="E236" i="9"/>
  <c r="M235" i="9"/>
  <c r="L235" i="9"/>
  <c r="F235" i="9"/>
  <c r="B235" i="9" s="1"/>
  <c r="E235" i="9"/>
  <c r="M234" i="9"/>
  <c r="L234" i="9"/>
  <c r="F234" i="9" s="1"/>
  <c r="E234" i="9"/>
  <c r="B234" i="9" s="1"/>
  <c r="M233" i="9"/>
  <c r="F233" i="9" s="1"/>
  <c r="B233" i="9" s="1"/>
  <c r="L233" i="9"/>
  <c r="E233" i="9"/>
  <c r="M232" i="9"/>
  <c r="L232" i="9"/>
  <c r="F232" i="9" s="1"/>
  <c r="E232" i="9"/>
  <c r="M231" i="9"/>
  <c r="L231" i="9"/>
  <c r="F231" i="9" s="1"/>
  <c r="B231" i="9" s="1"/>
  <c r="E231" i="9"/>
  <c r="M230" i="9"/>
  <c r="L230" i="9"/>
  <c r="E230" i="9"/>
  <c r="M229" i="9"/>
  <c r="L229" i="9"/>
  <c r="F229" i="9"/>
  <c r="E229" i="9"/>
  <c r="B229" i="9" s="1"/>
  <c r="M228" i="9"/>
  <c r="L228" i="9"/>
  <c r="F228" i="9"/>
  <c r="E228" i="9"/>
  <c r="M227" i="9"/>
  <c r="L227" i="9"/>
  <c r="F227" i="9"/>
  <c r="B227" i="9" s="1"/>
  <c r="E227" i="9"/>
  <c r="M226" i="9"/>
  <c r="L226" i="9"/>
  <c r="F226" i="9" s="1"/>
  <c r="E226" i="9"/>
  <c r="B226" i="9" s="1"/>
  <c r="H225" i="9"/>
  <c r="G225" i="9"/>
  <c r="F225" i="9"/>
  <c r="M224" i="9"/>
  <c r="L224" i="9"/>
  <c r="E224" i="9"/>
  <c r="M223" i="9"/>
  <c r="L223" i="9"/>
  <c r="F223" i="9" s="1"/>
  <c r="B223" i="9" s="1"/>
  <c r="E223" i="9"/>
  <c r="M222" i="9"/>
  <c r="L222" i="9"/>
  <c r="E222" i="9"/>
  <c r="M221" i="9"/>
  <c r="L221" i="9"/>
  <c r="F221" i="9"/>
  <c r="E221" i="9"/>
  <c r="B221" i="9" s="1"/>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E45" i="9"/>
  <c r="B45" i="9" s="1"/>
  <c r="H44" i="9"/>
  <c r="G44" i="9"/>
  <c r="E44" i="9" s="1"/>
  <c r="B44" i="9" s="1"/>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G33" i="9"/>
  <c r="E33" i="9" s="1"/>
  <c r="B33" i="9" s="1"/>
  <c r="F33" i="9"/>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G21" i="9"/>
  <c r="E21" i="9" s="1"/>
  <c r="B21" i="9" s="1"/>
  <c r="F21" i="9"/>
  <c r="F20" i="9"/>
  <c r="F4" i="9"/>
  <c r="O3" i="9"/>
  <c r="G274" i="9" s="1"/>
  <c r="I3" i="9"/>
  <c r="H3" i="9"/>
  <c r="G3" i="9"/>
  <c r="D101" i="8"/>
  <c r="D95" i="8"/>
  <c r="D90" i="8"/>
  <c r="D85" i="8"/>
  <c r="D80" i="8"/>
  <c r="D75" i="8"/>
  <c r="D70" i="8"/>
  <c r="D65" i="8"/>
  <c r="D60" i="8"/>
  <c r="D55" i="8"/>
  <c r="D49" i="8" s="1"/>
  <c r="D50" i="8"/>
  <c r="D44" i="8"/>
  <c r="D43" i="8" s="1"/>
  <c r="I35" i="3" s="1"/>
  <c r="D36" i="8"/>
  <c r="D26" i="8"/>
  <c r="D24" i="8" s="1"/>
  <c r="D18" i="8"/>
  <c r="D8" i="8"/>
  <c r="D6" i="8" s="1"/>
  <c r="C1481" i="1" s="1"/>
  <c r="H1481" i="1" s="1"/>
  <c r="E44" i="7"/>
  <c r="D44" i="7"/>
  <c r="E39" i="7"/>
  <c r="D39" i="7"/>
  <c r="D38" i="7" s="1"/>
  <c r="E38" i="7"/>
  <c r="E30" i="7"/>
  <c r="D30" i="7"/>
  <c r="E23" i="7"/>
  <c r="E22" i="7" s="1"/>
  <c r="I30" i="3" s="1"/>
  <c r="D23"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D245" i="5" s="1"/>
  <c r="E245"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E644" i="4" s="1"/>
  <c r="D638" i="1" s="1"/>
  <c r="D417" i="4"/>
  <c r="D643" i="4" s="1"/>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58" i="1" s="1"/>
  <c r="D364" i="4"/>
  <c r="F362" i="4"/>
  <c r="F361" i="4"/>
  <c r="F360" i="4"/>
  <c r="F359" i="4"/>
  <c r="F358" i="4"/>
  <c r="F357" i="4"/>
  <c r="F356" i="4"/>
  <c r="E356" i="4"/>
  <c r="D356" i="4"/>
  <c r="F355" i="4"/>
  <c r="F354" i="4"/>
  <c r="F353" i="4"/>
  <c r="E352" i="4"/>
  <c r="D352" i="4"/>
  <c r="F352" i="4" s="1"/>
  <c r="E351" i="4"/>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D259" i="4"/>
  <c r="F259" i="4" s="1"/>
  <c r="F258" i="4"/>
  <c r="F257" i="4"/>
  <c r="F256" i="4"/>
  <c r="F255" i="4"/>
  <c r="F254" i="4"/>
  <c r="F253" i="4"/>
  <c r="E253" i="4"/>
  <c r="D253" i="4"/>
  <c r="D252" i="4" s="1"/>
  <c r="E252" i="4"/>
  <c r="D248" i="1"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06" i="1" s="1"/>
  <c r="G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D134" i="4"/>
  <c r="F134" i="4" s="1"/>
  <c r="E133" i="4"/>
  <c r="D129" i="1" s="1"/>
  <c r="F132" i="4"/>
  <c r="F131" i="4"/>
  <c r="F130" i="4"/>
  <c r="F129" i="4"/>
  <c r="F128" i="4"/>
  <c r="E128" i="4"/>
  <c r="D128" i="4"/>
  <c r="F127" i="4"/>
  <c r="F126" i="4"/>
  <c r="E125" i="4"/>
  <c r="D125" i="4"/>
  <c r="C121" i="1" s="1"/>
  <c r="E124" i="4"/>
  <c r="D120"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G1576" i="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H1531" i="1"/>
  <c r="G1531" i="1"/>
  <c r="C1531" i="1"/>
  <c r="C1530" i="1"/>
  <c r="C1529" i="1"/>
  <c r="H1529" i="1" s="1"/>
  <c r="H1528" i="1"/>
  <c r="G1528" i="1"/>
  <c r="C1528" i="1"/>
  <c r="H1527" i="1"/>
  <c r="G1527" i="1"/>
  <c r="C1527" i="1"/>
  <c r="C1526" i="1"/>
  <c r="C1525" i="1"/>
  <c r="H1525" i="1" s="1"/>
  <c r="H1524" i="1"/>
  <c r="G1524" i="1"/>
  <c r="C1524" i="1"/>
  <c r="H1523" i="1"/>
  <c r="G1523" i="1"/>
  <c r="C1523" i="1"/>
  <c r="C1522" i="1"/>
  <c r="C1521" i="1"/>
  <c r="H1521" i="1" s="1"/>
  <c r="H1520" i="1"/>
  <c r="G1520" i="1"/>
  <c r="C1520" i="1"/>
  <c r="H1519" i="1"/>
  <c r="G1519" i="1"/>
  <c r="C1519" i="1"/>
  <c r="C1518" i="1"/>
  <c r="H1516" i="1"/>
  <c r="G1516" i="1"/>
  <c r="C1516" i="1"/>
  <c r="H1515" i="1"/>
  <c r="G1515" i="1"/>
  <c r="C1515" i="1"/>
  <c r="C1514" i="1"/>
  <c r="C1513" i="1"/>
  <c r="H1513" i="1" s="1"/>
  <c r="H1512" i="1"/>
  <c r="G1512" i="1"/>
  <c r="C1512" i="1"/>
  <c r="H1511" i="1"/>
  <c r="G1511" i="1"/>
  <c r="C1511" i="1"/>
  <c r="C1510" i="1"/>
  <c r="C1509" i="1"/>
  <c r="H1509" i="1" s="1"/>
  <c r="H1508" i="1"/>
  <c r="G1508" i="1"/>
  <c r="C1508" i="1"/>
  <c r="H1507" i="1"/>
  <c r="C1507" i="1"/>
  <c r="G1507" i="1" s="1"/>
  <c r="C1506" i="1"/>
  <c r="C1505" i="1"/>
  <c r="H1505" i="1" s="1"/>
  <c r="C1504" i="1"/>
  <c r="H1504" i="1" s="1"/>
  <c r="C1503" i="1"/>
  <c r="G1503" i="1" s="1"/>
  <c r="C1502" i="1"/>
  <c r="C1501" i="1"/>
  <c r="H1501" i="1" s="1"/>
  <c r="H1500" i="1"/>
  <c r="G1500" i="1"/>
  <c r="C1500" i="1"/>
  <c r="C1499" i="1"/>
  <c r="G1499" i="1" s="1"/>
  <c r="C1498" i="1"/>
  <c r="C1497" i="1"/>
  <c r="H1497" i="1" s="1"/>
  <c r="H1496" i="1"/>
  <c r="G1496" i="1"/>
  <c r="C1496" i="1"/>
  <c r="H1495" i="1"/>
  <c r="G1495" i="1"/>
  <c r="C1495" i="1"/>
  <c r="C1494" i="1"/>
  <c r="C1493" i="1"/>
  <c r="H1493" i="1" s="1"/>
  <c r="C1492" i="1"/>
  <c r="H1492" i="1" s="1"/>
  <c r="H1491" i="1"/>
  <c r="C1491" i="1"/>
  <c r="G1491" i="1" s="1"/>
  <c r="C1490" i="1"/>
  <c r="C1489" i="1"/>
  <c r="H1489" i="1" s="1"/>
  <c r="H1488" i="1"/>
  <c r="G1488" i="1"/>
  <c r="C1488" i="1"/>
  <c r="H1487" i="1"/>
  <c r="G1487" i="1"/>
  <c r="C1487" i="1"/>
  <c r="C1486" i="1"/>
  <c r="C1485" i="1"/>
  <c r="H1485" i="1" s="1"/>
  <c r="C1484" i="1"/>
  <c r="H1484" i="1" s="1"/>
  <c r="C1482" i="1"/>
  <c r="C1480" i="1"/>
  <c r="H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D1456" i="1"/>
  <c r="C1456" i="1"/>
  <c r="D1455" i="1"/>
  <c r="C1455" i="1"/>
  <c r="C1454"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D1444" i="1"/>
  <c r="C1444" i="1"/>
  <c r="H1443" i="1"/>
  <c r="D1443" i="1"/>
  <c r="C1443" i="1"/>
  <c r="G1443" i="1" s="1"/>
  <c r="I1443" i="1" s="1"/>
  <c r="J1442" i="1"/>
  <c r="D1442" i="1"/>
  <c r="G1442" i="1" s="1"/>
  <c r="C1442" i="1"/>
  <c r="H1442" i="1" s="1"/>
  <c r="H1441" i="1"/>
  <c r="D1441" i="1"/>
  <c r="C1441" i="1"/>
  <c r="G1441" i="1" s="1"/>
  <c r="D1440" i="1"/>
  <c r="C1440" i="1"/>
  <c r="H1439" i="1"/>
  <c r="D1439" i="1"/>
  <c r="C1439" i="1"/>
  <c r="G1439" i="1" s="1"/>
  <c r="I1439" i="1" s="1"/>
  <c r="H1438" i="1"/>
  <c r="D1438" i="1"/>
  <c r="C1438" i="1"/>
  <c r="G1438" i="1" s="1"/>
  <c r="H1437" i="1"/>
  <c r="D1437" i="1"/>
  <c r="C1437" i="1"/>
  <c r="G1437" i="1" s="1"/>
  <c r="H1434" i="1"/>
  <c r="D1434" i="1"/>
  <c r="C1434" i="1"/>
  <c r="G1434" i="1" s="1"/>
  <c r="H1433" i="1"/>
  <c r="D1433" i="1"/>
  <c r="C1433" i="1"/>
  <c r="G1433" i="1" s="1"/>
  <c r="H1432" i="1"/>
  <c r="D1432" i="1"/>
  <c r="C1432" i="1"/>
  <c r="G1432" i="1" s="1"/>
  <c r="D1431" i="1"/>
  <c r="C1431" i="1"/>
  <c r="G1431" i="1" s="1"/>
  <c r="D1430" i="1"/>
  <c r="C1430" i="1"/>
  <c r="H1429" i="1"/>
  <c r="D1429" i="1"/>
  <c r="C1429" i="1"/>
  <c r="G1429" i="1" s="1"/>
  <c r="H1428" i="1"/>
  <c r="D1428" i="1"/>
  <c r="C1428" i="1"/>
  <c r="G1428" i="1" s="1"/>
  <c r="D1427" i="1"/>
  <c r="C1427" i="1"/>
  <c r="G1427" i="1" s="1"/>
  <c r="D1426" i="1"/>
  <c r="C1426" i="1"/>
  <c r="H1425" i="1"/>
  <c r="D1425" i="1"/>
  <c r="C1425" i="1"/>
  <c r="G1425" i="1" s="1"/>
  <c r="H1424" i="1"/>
  <c r="D1424" i="1"/>
  <c r="C1424" i="1"/>
  <c r="G1424" i="1" s="1"/>
  <c r="D1423" i="1"/>
  <c r="C1423" i="1"/>
  <c r="G1423" i="1" s="1"/>
  <c r="D1422" i="1"/>
  <c r="C1422" i="1"/>
  <c r="H1421" i="1"/>
  <c r="D1421" i="1"/>
  <c r="C1421" i="1"/>
  <c r="G1421" i="1" s="1"/>
  <c r="H1420" i="1"/>
  <c r="D1420" i="1"/>
  <c r="C1420" i="1"/>
  <c r="G1420" i="1" s="1"/>
  <c r="D1419" i="1"/>
  <c r="C1419" i="1"/>
  <c r="G1419" i="1" s="1"/>
  <c r="D1418" i="1"/>
  <c r="C1418" i="1"/>
  <c r="H1417" i="1"/>
  <c r="D1417" i="1"/>
  <c r="C1417" i="1"/>
  <c r="G1417" i="1" s="1"/>
  <c r="H1416" i="1"/>
  <c r="D1416" i="1"/>
  <c r="C1416" i="1"/>
  <c r="G1416" i="1" s="1"/>
  <c r="D1415" i="1"/>
  <c r="C1415" i="1"/>
  <c r="G1415" i="1" s="1"/>
  <c r="D1414" i="1"/>
  <c r="C1414" i="1"/>
  <c r="H1413" i="1"/>
  <c r="D1413" i="1"/>
  <c r="C1413" i="1"/>
  <c r="G1413" i="1" s="1"/>
  <c r="H1412" i="1"/>
  <c r="D1412" i="1"/>
  <c r="C1412" i="1"/>
  <c r="G1412" i="1" s="1"/>
  <c r="D1411" i="1"/>
  <c r="C1411" i="1"/>
  <c r="G1411" i="1" s="1"/>
  <c r="D1410" i="1"/>
  <c r="C1410" i="1"/>
  <c r="C1409" i="1"/>
  <c r="D1407" i="1"/>
  <c r="C1407" i="1"/>
  <c r="H1406" i="1"/>
  <c r="D1406" i="1"/>
  <c r="C1406" i="1"/>
  <c r="G1406" i="1" s="1"/>
  <c r="H1405" i="1"/>
  <c r="D1405" i="1"/>
  <c r="C1405" i="1"/>
  <c r="G1405" i="1" s="1"/>
  <c r="D1404" i="1"/>
  <c r="C1404" i="1"/>
  <c r="G1404" i="1" s="1"/>
  <c r="D1403" i="1"/>
  <c r="C1403" i="1"/>
  <c r="H1402" i="1"/>
  <c r="D1402" i="1"/>
  <c r="C1402" i="1"/>
  <c r="G1402" i="1" s="1"/>
  <c r="H1401" i="1"/>
  <c r="D1401" i="1"/>
  <c r="C1401" i="1"/>
  <c r="G1401" i="1" s="1"/>
  <c r="D1400" i="1"/>
  <c r="C1400" i="1"/>
  <c r="G1400" i="1" s="1"/>
  <c r="D1399" i="1"/>
  <c r="C1399" i="1"/>
  <c r="H1398" i="1"/>
  <c r="D1398" i="1"/>
  <c r="C1398" i="1"/>
  <c r="G1398" i="1" s="1"/>
  <c r="H1397" i="1"/>
  <c r="D1397" i="1"/>
  <c r="C1397" i="1"/>
  <c r="G1397" i="1" s="1"/>
  <c r="D1396" i="1"/>
  <c r="C1396" i="1"/>
  <c r="G1396" i="1" s="1"/>
  <c r="D1395" i="1"/>
  <c r="C1395" i="1"/>
  <c r="H1394" i="1"/>
  <c r="D1394" i="1"/>
  <c r="C1394" i="1"/>
  <c r="G1394" i="1" s="1"/>
  <c r="H1393" i="1"/>
  <c r="D1393" i="1"/>
  <c r="C1393" i="1"/>
  <c r="G1393" i="1" s="1"/>
  <c r="D1392" i="1"/>
  <c r="C1392" i="1"/>
  <c r="G1392" i="1" s="1"/>
  <c r="D1391" i="1"/>
  <c r="C1391" i="1"/>
  <c r="H1390" i="1"/>
  <c r="D1390" i="1"/>
  <c r="C1390" i="1"/>
  <c r="G1390" i="1" s="1"/>
  <c r="H1389" i="1"/>
  <c r="D1389" i="1"/>
  <c r="C1389" i="1"/>
  <c r="G1389" i="1" s="1"/>
  <c r="D1388" i="1"/>
  <c r="C1388" i="1"/>
  <c r="G1388" i="1" s="1"/>
  <c r="D1387" i="1"/>
  <c r="C1387" i="1"/>
  <c r="H1386" i="1"/>
  <c r="D1386" i="1"/>
  <c r="C1386" i="1"/>
  <c r="G1386" i="1" s="1"/>
  <c r="H1385" i="1"/>
  <c r="D1385" i="1"/>
  <c r="C1385" i="1"/>
  <c r="G1385" i="1" s="1"/>
  <c r="D1384" i="1"/>
  <c r="C1384" i="1"/>
  <c r="G1384" i="1" s="1"/>
  <c r="D1383" i="1"/>
  <c r="H1382" i="1"/>
  <c r="D1382" i="1"/>
  <c r="C1382" i="1"/>
  <c r="G1382" i="1" s="1"/>
  <c r="H1381" i="1"/>
  <c r="D1381" i="1"/>
  <c r="C1381" i="1"/>
  <c r="G1381" i="1" s="1"/>
  <c r="D1380" i="1"/>
  <c r="C1380" i="1"/>
  <c r="G1380" i="1" s="1"/>
  <c r="D1379" i="1"/>
  <c r="C1379" i="1"/>
  <c r="H1378" i="1"/>
  <c r="D1378" i="1"/>
  <c r="C1378" i="1"/>
  <c r="G1378" i="1" s="1"/>
  <c r="H1377" i="1"/>
  <c r="D1377" i="1"/>
  <c r="C1377" i="1"/>
  <c r="G1377" i="1" s="1"/>
  <c r="D1376" i="1"/>
  <c r="C1376" i="1"/>
  <c r="G1376" i="1" s="1"/>
  <c r="D1375" i="1"/>
  <c r="C1375" i="1"/>
  <c r="H1374" i="1"/>
  <c r="D1374" i="1"/>
  <c r="C1374" i="1"/>
  <c r="G1374" i="1" s="1"/>
  <c r="H1373" i="1"/>
  <c r="D1373" i="1"/>
  <c r="C1373" i="1"/>
  <c r="G1373" i="1" s="1"/>
  <c r="D1372" i="1"/>
  <c r="C1372" i="1"/>
  <c r="D1371" i="1"/>
  <c r="C1371" i="1"/>
  <c r="H1370" i="1"/>
  <c r="D1370" i="1"/>
  <c r="C1370" i="1"/>
  <c r="G1370" i="1" s="1"/>
  <c r="H1369" i="1"/>
  <c r="D1369" i="1"/>
  <c r="C1369" i="1"/>
  <c r="G1369" i="1" s="1"/>
  <c r="D1368" i="1"/>
  <c r="C1368" i="1"/>
  <c r="D1367" i="1"/>
  <c r="C1367" i="1"/>
  <c r="H1366" i="1"/>
  <c r="D1366" i="1"/>
  <c r="C1366" i="1"/>
  <c r="G1366" i="1" s="1"/>
  <c r="H1365" i="1"/>
  <c r="D1365" i="1"/>
  <c r="C1365" i="1"/>
  <c r="G1365" i="1" s="1"/>
  <c r="D1364" i="1"/>
  <c r="C1364" i="1"/>
  <c r="D1363" i="1"/>
  <c r="C1363" i="1"/>
  <c r="H1362" i="1"/>
  <c r="D1362" i="1"/>
  <c r="C1362" i="1"/>
  <c r="G1362" i="1" s="1"/>
  <c r="H1361" i="1"/>
  <c r="D1361" i="1"/>
  <c r="C1361" i="1"/>
  <c r="G1361" i="1" s="1"/>
  <c r="D1360" i="1"/>
  <c r="C1360" i="1"/>
  <c r="D1359" i="1"/>
  <c r="C1359" i="1"/>
  <c r="H1358" i="1"/>
  <c r="D1358" i="1"/>
  <c r="C1358" i="1"/>
  <c r="G1358" i="1" s="1"/>
  <c r="H1357" i="1"/>
  <c r="D1357" i="1"/>
  <c r="C1357" i="1"/>
  <c r="G1357" i="1" s="1"/>
  <c r="D1356" i="1"/>
  <c r="C1356" i="1"/>
  <c r="D1355" i="1"/>
  <c r="C1355" i="1"/>
  <c r="H1354" i="1"/>
  <c r="D1354" i="1"/>
  <c r="C1354" i="1"/>
  <c r="G1354" i="1" s="1"/>
  <c r="H1353" i="1"/>
  <c r="D1353" i="1"/>
  <c r="C1353" i="1"/>
  <c r="G1353" i="1" s="1"/>
  <c r="D1352" i="1"/>
  <c r="C1352" i="1"/>
  <c r="D1351" i="1"/>
  <c r="C1351" i="1"/>
  <c r="H1350" i="1"/>
  <c r="D1350" i="1"/>
  <c r="C1350" i="1"/>
  <c r="G1350" i="1" s="1"/>
  <c r="H1349" i="1"/>
  <c r="D1349" i="1"/>
  <c r="C1349" i="1"/>
  <c r="G1349" i="1" s="1"/>
  <c r="D1348" i="1"/>
  <c r="C1348" i="1"/>
  <c r="D1347" i="1"/>
  <c r="C1347" i="1"/>
  <c r="H1346" i="1"/>
  <c r="D1346" i="1"/>
  <c r="C1346" i="1"/>
  <c r="G1346" i="1" s="1"/>
  <c r="H1345" i="1"/>
  <c r="D1345" i="1"/>
  <c r="C1345" i="1"/>
  <c r="G1345" i="1" s="1"/>
  <c r="D1344" i="1"/>
  <c r="C1344" i="1"/>
  <c r="D1343" i="1"/>
  <c r="C1343" i="1"/>
  <c r="H1342" i="1"/>
  <c r="D1342" i="1"/>
  <c r="C1342" i="1"/>
  <c r="G1342" i="1" s="1"/>
  <c r="H1341" i="1"/>
  <c r="D1341" i="1"/>
  <c r="C1341" i="1"/>
  <c r="G1341" i="1" s="1"/>
  <c r="D1340" i="1"/>
  <c r="C1340" i="1"/>
  <c r="D1339" i="1"/>
  <c r="C1339" i="1"/>
  <c r="H1338" i="1"/>
  <c r="D1338" i="1"/>
  <c r="C1338" i="1"/>
  <c r="G1338" i="1" s="1"/>
  <c r="H1337" i="1"/>
  <c r="D1337" i="1"/>
  <c r="C1337" i="1"/>
  <c r="G1337" i="1" s="1"/>
  <c r="D1336" i="1"/>
  <c r="C1336" i="1"/>
  <c r="D1335" i="1"/>
  <c r="C1335" i="1"/>
  <c r="H1334" i="1"/>
  <c r="D1334" i="1"/>
  <c r="C1334" i="1"/>
  <c r="G1334" i="1" s="1"/>
  <c r="H1333" i="1"/>
  <c r="D1333" i="1"/>
  <c r="C1333" i="1"/>
  <c r="G1333" i="1" s="1"/>
  <c r="D1332" i="1"/>
  <c r="C1332" i="1"/>
  <c r="D1331" i="1"/>
  <c r="C1331" i="1"/>
  <c r="H1330" i="1"/>
  <c r="D1330" i="1"/>
  <c r="C1330" i="1"/>
  <c r="G1330" i="1" s="1"/>
  <c r="D1329" i="1"/>
  <c r="D1328" i="1"/>
  <c r="C1328" i="1"/>
  <c r="D1327" i="1"/>
  <c r="C1327" i="1"/>
  <c r="D1326" i="1"/>
  <c r="C1326" i="1"/>
  <c r="G1326" i="1" s="1"/>
  <c r="D1325" i="1"/>
  <c r="C1325" i="1"/>
  <c r="H1324" i="1"/>
  <c r="D1324" i="1"/>
  <c r="C1324" i="1"/>
  <c r="G1324" i="1" s="1"/>
  <c r="H1323" i="1"/>
  <c r="D1323" i="1"/>
  <c r="C1323" i="1"/>
  <c r="G1323" i="1" s="1"/>
  <c r="D1322" i="1"/>
  <c r="C1322" i="1"/>
  <c r="G1322" i="1" s="1"/>
  <c r="D1321" i="1"/>
  <c r="C1321" i="1"/>
  <c r="H1320" i="1"/>
  <c r="D1320" i="1"/>
  <c r="C1320" i="1"/>
  <c r="G1320" i="1" s="1"/>
  <c r="H1319" i="1"/>
  <c r="D1319" i="1"/>
  <c r="C1319" i="1"/>
  <c r="G1319" i="1" s="1"/>
  <c r="D1318" i="1"/>
  <c r="C1318" i="1"/>
  <c r="G1318" i="1" s="1"/>
  <c r="D1317" i="1"/>
  <c r="C1317" i="1"/>
  <c r="H1316" i="1"/>
  <c r="D1316" i="1"/>
  <c r="C1316" i="1"/>
  <c r="G1316" i="1" s="1"/>
  <c r="H1315" i="1"/>
  <c r="D1315" i="1"/>
  <c r="C1315" i="1"/>
  <c r="G1315" i="1" s="1"/>
  <c r="D1314" i="1"/>
  <c r="C1314" i="1"/>
  <c r="G1314" i="1" s="1"/>
  <c r="D1313" i="1"/>
  <c r="C1313" i="1"/>
  <c r="H1312" i="1"/>
  <c r="D1312" i="1"/>
  <c r="C1312" i="1"/>
  <c r="G1312" i="1" s="1"/>
  <c r="H1311" i="1"/>
  <c r="D1311" i="1"/>
  <c r="C1311" i="1"/>
  <c r="G1311" i="1" s="1"/>
  <c r="D1310" i="1"/>
  <c r="C1310" i="1"/>
  <c r="G1310" i="1" s="1"/>
  <c r="D1309" i="1"/>
  <c r="C1309" i="1"/>
  <c r="H1308" i="1"/>
  <c r="D1308" i="1"/>
  <c r="C1308" i="1"/>
  <c r="G1308" i="1" s="1"/>
  <c r="H1307" i="1"/>
  <c r="D1307" i="1"/>
  <c r="C1307" i="1"/>
  <c r="G1307" i="1" s="1"/>
  <c r="D1306" i="1"/>
  <c r="C1306" i="1"/>
  <c r="G1306" i="1" s="1"/>
  <c r="D1305" i="1"/>
  <c r="C1305" i="1"/>
  <c r="H1304" i="1"/>
  <c r="D1304" i="1"/>
  <c r="C1304" i="1"/>
  <c r="G1304" i="1" s="1"/>
  <c r="H1303" i="1"/>
  <c r="D1303" i="1"/>
  <c r="C1303" i="1"/>
  <c r="G1303" i="1" s="1"/>
  <c r="D1302" i="1"/>
  <c r="C1302" i="1"/>
  <c r="G1302" i="1" s="1"/>
  <c r="D1301" i="1"/>
  <c r="C1301" i="1"/>
  <c r="H1300" i="1"/>
  <c r="D1300" i="1"/>
  <c r="C1300" i="1"/>
  <c r="G1300" i="1" s="1"/>
  <c r="D1298" i="1"/>
  <c r="C1298" i="1"/>
  <c r="H1297" i="1"/>
  <c r="D1297" i="1"/>
  <c r="C1297" i="1"/>
  <c r="G1297" i="1" s="1"/>
  <c r="H1296" i="1"/>
  <c r="D1296" i="1"/>
  <c r="C1296" i="1"/>
  <c r="G1296" i="1" s="1"/>
  <c r="D1295" i="1"/>
  <c r="C1295" i="1"/>
  <c r="G1295" i="1" s="1"/>
  <c r="D1294" i="1"/>
  <c r="C1294" i="1"/>
  <c r="H1293" i="1"/>
  <c r="D1293" i="1"/>
  <c r="C1293" i="1"/>
  <c r="G1293" i="1" s="1"/>
  <c r="H1292" i="1"/>
  <c r="D1292" i="1"/>
  <c r="C1292" i="1"/>
  <c r="G1292" i="1" s="1"/>
  <c r="D1291" i="1"/>
  <c r="C1291" i="1"/>
  <c r="G1291" i="1" s="1"/>
  <c r="D1290" i="1"/>
  <c r="C1290" i="1"/>
  <c r="H1289" i="1"/>
  <c r="D1289" i="1"/>
  <c r="C1289" i="1"/>
  <c r="G1289" i="1" s="1"/>
  <c r="H1288" i="1"/>
  <c r="D1288" i="1"/>
  <c r="C1288" i="1"/>
  <c r="G1288" i="1" s="1"/>
  <c r="D1287" i="1"/>
  <c r="C1287" i="1"/>
  <c r="G1287" i="1" s="1"/>
  <c r="D1286" i="1"/>
  <c r="C1286" i="1"/>
  <c r="H1285" i="1"/>
  <c r="D1285" i="1"/>
  <c r="C1285" i="1"/>
  <c r="G1285" i="1" s="1"/>
  <c r="H1284" i="1"/>
  <c r="D1284" i="1"/>
  <c r="C1284" i="1"/>
  <c r="G1284" i="1" s="1"/>
  <c r="D1283" i="1"/>
  <c r="C1283" i="1"/>
  <c r="G1283" i="1" s="1"/>
  <c r="D1282" i="1"/>
  <c r="C1282" i="1"/>
  <c r="H1281" i="1"/>
  <c r="D1281" i="1"/>
  <c r="C1281" i="1"/>
  <c r="G1281" i="1" s="1"/>
  <c r="H1280" i="1"/>
  <c r="D1280" i="1"/>
  <c r="C1280" i="1"/>
  <c r="G1280" i="1" s="1"/>
  <c r="D1279" i="1"/>
  <c r="C1279" i="1"/>
  <c r="G1279" i="1" s="1"/>
  <c r="D1278" i="1"/>
  <c r="C1278" i="1"/>
  <c r="H1277" i="1"/>
  <c r="D1277" i="1"/>
  <c r="C1277" i="1"/>
  <c r="G1277" i="1" s="1"/>
  <c r="H1276" i="1"/>
  <c r="D1276" i="1"/>
  <c r="C1276" i="1"/>
  <c r="G1276" i="1" s="1"/>
  <c r="D1275" i="1"/>
  <c r="C1275" i="1"/>
  <c r="G1275" i="1" s="1"/>
  <c r="D1274" i="1"/>
  <c r="C1274" i="1"/>
  <c r="H1273" i="1"/>
  <c r="D1273" i="1"/>
  <c r="C1273" i="1"/>
  <c r="G1273" i="1" s="1"/>
  <c r="H1272" i="1"/>
  <c r="D1272" i="1"/>
  <c r="C1272" i="1"/>
  <c r="G1272" i="1" s="1"/>
  <c r="D1271" i="1"/>
  <c r="C1271" i="1"/>
  <c r="G1271" i="1" s="1"/>
  <c r="D1270" i="1"/>
  <c r="C1270" i="1"/>
  <c r="H1269" i="1"/>
  <c r="D1269" i="1"/>
  <c r="C1269" i="1"/>
  <c r="G1269" i="1" s="1"/>
  <c r="H1268" i="1"/>
  <c r="D1268" i="1"/>
  <c r="C1268" i="1"/>
  <c r="G1268" i="1" s="1"/>
  <c r="D1267" i="1"/>
  <c r="C1267" i="1"/>
  <c r="G1267" i="1" s="1"/>
  <c r="D1266" i="1"/>
  <c r="C1266" i="1"/>
  <c r="H1265" i="1"/>
  <c r="D1265" i="1"/>
  <c r="C1265" i="1"/>
  <c r="G1265" i="1" s="1"/>
  <c r="D1264" i="1"/>
  <c r="C1264" i="1"/>
  <c r="D1263" i="1"/>
  <c r="C1263" i="1"/>
  <c r="G1263" i="1" s="1"/>
  <c r="D1262" i="1"/>
  <c r="C1262" i="1"/>
  <c r="H1261" i="1"/>
  <c r="D1261" i="1"/>
  <c r="C1261" i="1"/>
  <c r="G1261" i="1" s="1"/>
  <c r="H1260" i="1"/>
  <c r="D1260" i="1"/>
  <c r="C1260" i="1"/>
  <c r="G1260" i="1" s="1"/>
  <c r="D1259" i="1"/>
  <c r="C1259" i="1"/>
  <c r="G1259" i="1" s="1"/>
  <c r="D1258" i="1"/>
  <c r="C1258" i="1"/>
  <c r="H1257" i="1"/>
  <c r="D1257" i="1"/>
  <c r="C1257" i="1"/>
  <c r="G1257" i="1" s="1"/>
  <c r="H1256" i="1"/>
  <c r="D1256" i="1"/>
  <c r="C1256" i="1"/>
  <c r="G1256" i="1" s="1"/>
  <c r="D1255" i="1"/>
  <c r="C1255" i="1"/>
  <c r="G1255" i="1" s="1"/>
  <c r="D1254" i="1"/>
  <c r="C1254" i="1"/>
  <c r="H1253" i="1"/>
  <c r="D1253" i="1"/>
  <c r="C1253" i="1"/>
  <c r="G1253" i="1" s="1"/>
  <c r="H1252" i="1"/>
  <c r="D1252" i="1"/>
  <c r="C1252" i="1"/>
  <c r="G1252" i="1" s="1"/>
  <c r="D1251" i="1"/>
  <c r="C1251" i="1"/>
  <c r="G1251" i="1" s="1"/>
  <c r="D1250" i="1"/>
  <c r="C1250" i="1"/>
  <c r="H1249" i="1"/>
  <c r="D1249" i="1"/>
  <c r="C1249" i="1"/>
  <c r="G1249" i="1" s="1"/>
  <c r="H1248" i="1"/>
  <c r="D1248" i="1"/>
  <c r="C1248" i="1"/>
  <c r="G1248" i="1" s="1"/>
  <c r="D1247" i="1"/>
  <c r="C1247" i="1"/>
  <c r="D1246" i="1"/>
  <c r="C1246" i="1"/>
  <c r="H1245" i="1"/>
  <c r="D1245" i="1"/>
  <c r="C1245" i="1"/>
  <c r="G1245" i="1" s="1"/>
  <c r="D1244" i="1"/>
  <c r="C1244" i="1"/>
  <c r="D1243" i="1"/>
  <c r="C1243" i="1"/>
  <c r="G1243" i="1" s="1"/>
  <c r="D1242" i="1"/>
  <c r="C1242" i="1"/>
  <c r="D1241" i="1"/>
  <c r="C1241" i="1"/>
  <c r="H1240" i="1"/>
  <c r="D1240" i="1"/>
  <c r="C1240" i="1"/>
  <c r="G1240" i="1" s="1"/>
  <c r="D1239" i="1"/>
  <c r="C1239" i="1"/>
  <c r="G1239" i="1" s="1"/>
  <c r="D1238" i="1"/>
  <c r="C1238" i="1"/>
  <c r="D1237" i="1"/>
  <c r="C1237" i="1"/>
  <c r="G1237" i="1" s="1"/>
  <c r="C1236" i="1"/>
  <c r="D1235" i="1"/>
  <c r="D1234" i="1"/>
  <c r="C1234" i="1"/>
  <c r="H1233" i="1"/>
  <c r="D1233" i="1"/>
  <c r="C1233" i="1"/>
  <c r="D1232" i="1"/>
  <c r="C1232" i="1"/>
  <c r="H1232" i="1" s="1"/>
  <c r="D1231" i="1"/>
  <c r="C1231" i="1"/>
  <c r="D1230" i="1"/>
  <c r="C1230" i="1"/>
  <c r="H1229" i="1"/>
  <c r="D1229" i="1"/>
  <c r="C1229" i="1"/>
  <c r="H1228" i="1"/>
  <c r="D1228" i="1"/>
  <c r="C1228" i="1"/>
  <c r="D1227" i="1"/>
  <c r="C1227" i="1"/>
  <c r="D1226" i="1"/>
  <c r="C1226" i="1"/>
  <c r="D1225" i="1"/>
  <c r="C1225" i="1"/>
  <c r="H1225" i="1" s="1"/>
  <c r="H1224" i="1"/>
  <c r="D1224" i="1"/>
  <c r="C1224" i="1"/>
  <c r="D1223" i="1"/>
  <c r="D1222" i="1"/>
  <c r="C1222" i="1"/>
  <c r="H1221" i="1"/>
  <c r="D1221" i="1"/>
  <c r="C1221" i="1"/>
  <c r="H1220" i="1"/>
  <c r="D1220" i="1"/>
  <c r="C1220" i="1"/>
  <c r="D1219" i="1"/>
  <c r="C1219" i="1"/>
  <c r="D1218" i="1"/>
  <c r="C1218" i="1"/>
  <c r="D1217" i="1"/>
  <c r="H1217" i="1" s="1"/>
  <c r="C1217" i="1"/>
  <c r="C1216" i="1"/>
  <c r="H1213" i="1"/>
  <c r="D1213" i="1"/>
  <c r="C1213" i="1"/>
  <c r="H1212" i="1"/>
  <c r="D1212" i="1"/>
  <c r="C1212" i="1"/>
  <c r="D1211" i="1"/>
  <c r="C1211" i="1"/>
  <c r="D1210" i="1"/>
  <c r="C1210" i="1"/>
  <c r="H1209" i="1"/>
  <c r="D1209" i="1"/>
  <c r="C1209" i="1"/>
  <c r="H1208" i="1"/>
  <c r="D1208" i="1"/>
  <c r="C1208" i="1"/>
  <c r="D1207" i="1"/>
  <c r="C1207" i="1"/>
  <c r="D1206" i="1"/>
  <c r="C1206" i="1"/>
  <c r="H1205" i="1"/>
  <c r="D1205" i="1"/>
  <c r="C1205" i="1"/>
  <c r="H1204" i="1"/>
  <c r="D1204" i="1"/>
  <c r="C1204" i="1"/>
  <c r="D1203" i="1"/>
  <c r="C1203" i="1"/>
  <c r="H1203" i="1" s="1"/>
  <c r="D1202" i="1"/>
  <c r="C1202" i="1"/>
  <c r="H1201" i="1"/>
  <c r="D1201" i="1"/>
  <c r="C1201" i="1"/>
  <c r="H1200" i="1"/>
  <c r="D1200" i="1"/>
  <c r="C1200" i="1"/>
  <c r="D1199" i="1"/>
  <c r="C1199" i="1"/>
  <c r="D1198" i="1"/>
  <c r="C1198" i="1"/>
  <c r="H1197" i="1"/>
  <c r="D1197" i="1"/>
  <c r="C1197" i="1"/>
  <c r="H1196" i="1"/>
  <c r="D1196" i="1"/>
  <c r="C1196" i="1"/>
  <c r="D1195" i="1"/>
  <c r="C1195" i="1"/>
  <c r="H1195" i="1" s="1"/>
  <c r="D1194" i="1"/>
  <c r="C1194" i="1"/>
  <c r="H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D1155" i="1"/>
  <c r="C1155" i="1"/>
  <c r="H1155" i="1" s="1"/>
  <c r="D1154" i="1"/>
  <c r="C1154" i="1"/>
  <c r="D1151" i="1"/>
  <c r="C1151" i="1"/>
  <c r="H1151" i="1" s="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C1139" i="1"/>
  <c r="H1139" i="1" s="1"/>
  <c r="D1138" i="1"/>
  <c r="C1138"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2" i="1" s="1"/>
  <c r="H1031" i="1"/>
  <c r="G1031" i="1"/>
  <c r="D1031" i="1"/>
  <c r="C1031" i="1"/>
  <c r="D1030" i="1"/>
  <c r="C1030" i="1"/>
  <c r="H1029" i="1"/>
  <c r="G1029" i="1"/>
  <c r="D1029" i="1"/>
  <c r="C1029" i="1"/>
  <c r="D1028" i="1"/>
  <c r="C1028" i="1"/>
  <c r="H1028" i="1" s="1"/>
  <c r="H1027" i="1"/>
  <c r="G1027" i="1"/>
  <c r="D1027" i="1"/>
  <c r="C1027" i="1"/>
  <c r="H1026" i="1"/>
  <c r="G1026" i="1"/>
  <c r="D1026" i="1"/>
  <c r="C1026" i="1"/>
  <c r="D1025" i="1"/>
  <c r="C1025" i="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G1004" i="1"/>
  <c r="D1004" i="1"/>
  <c r="C1004" i="1"/>
  <c r="H1004" i="1" s="1"/>
  <c r="D1003" i="1"/>
  <c r="G1003" i="1" s="1"/>
  <c r="C1003" i="1"/>
  <c r="D1002" i="1"/>
  <c r="C1002" i="1"/>
  <c r="D1001" i="1"/>
  <c r="C1001" i="1"/>
  <c r="D1000" i="1"/>
  <c r="C1000" i="1"/>
  <c r="H1000" i="1" s="1"/>
  <c r="D999" i="1"/>
  <c r="C999" i="1"/>
  <c r="G998" i="1"/>
  <c r="D998" i="1"/>
  <c r="C998" i="1"/>
  <c r="H998" i="1" s="1"/>
  <c r="D996" i="1"/>
  <c r="C996" i="1"/>
  <c r="H996" i="1" s="1"/>
  <c r="H995" i="1"/>
  <c r="G995" i="1"/>
  <c r="D995" i="1"/>
  <c r="C995" i="1"/>
  <c r="H994" i="1"/>
  <c r="G994" i="1"/>
  <c r="D994" i="1"/>
  <c r="C994" i="1"/>
  <c r="D993" i="1"/>
  <c r="C993" i="1"/>
  <c r="H992" i="1"/>
  <c r="G992" i="1"/>
  <c r="D992" i="1"/>
  <c r="C992" i="1"/>
  <c r="H989" i="1"/>
  <c r="G989" i="1"/>
  <c r="D989" i="1"/>
  <c r="C989" i="1"/>
  <c r="H988" i="1"/>
  <c r="G988" i="1"/>
  <c r="D988" i="1"/>
  <c r="C988" i="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C816" i="1"/>
  <c r="H816" i="1" s="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2" i="1"/>
  <c r="G712" i="1"/>
  <c r="D712" i="1"/>
  <c r="C712" i="1"/>
  <c r="D711" i="1"/>
  <c r="C711" i="1"/>
  <c r="G710" i="1"/>
  <c r="D710" i="1"/>
  <c r="C710" i="1"/>
  <c r="H710" i="1" s="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D690" i="1"/>
  <c r="C690" i="1"/>
  <c r="G690" i="1" s="1"/>
  <c r="H689" i="1"/>
  <c r="G689" i="1"/>
  <c r="D689" i="1"/>
  <c r="C689" i="1"/>
  <c r="H688" i="1"/>
  <c r="G688" i="1"/>
  <c r="D688" i="1"/>
  <c r="C688" i="1"/>
  <c r="G687"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G671" i="1"/>
  <c r="D671" i="1"/>
  <c r="C671" i="1"/>
  <c r="H671" i="1" s="1"/>
  <c r="D670" i="1"/>
  <c r="G670" i="1" s="1"/>
  <c r="C670" i="1"/>
  <c r="H669" i="1"/>
  <c r="D669" i="1"/>
  <c r="G669" i="1" s="1"/>
  <c r="C669" i="1"/>
  <c r="D668" i="1"/>
  <c r="G668" i="1" s="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s="1"/>
  <c r="H648" i="1"/>
  <c r="G648" i="1"/>
  <c r="D648" i="1"/>
  <c r="C648" i="1"/>
  <c r="D647" i="1"/>
  <c r="C647" i="1"/>
  <c r="H647" i="1" s="1"/>
  <c r="H646" i="1"/>
  <c r="D646" i="1"/>
  <c r="C646" i="1"/>
  <c r="G646" i="1" s="1"/>
  <c r="H645" i="1"/>
  <c r="D645" i="1"/>
  <c r="C645" i="1"/>
  <c r="G645" i="1" s="1"/>
  <c r="G644" i="1"/>
  <c r="D644" i="1"/>
  <c r="C644" i="1"/>
  <c r="H644" i="1" s="1"/>
  <c r="G643" i="1"/>
  <c r="D643" i="1"/>
  <c r="C643" i="1"/>
  <c r="H643" i="1" s="1"/>
  <c r="H642" i="1"/>
  <c r="D642" i="1"/>
  <c r="C642" i="1"/>
  <c r="G642" i="1" s="1"/>
  <c r="H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1" i="1"/>
  <c r="H406" i="1"/>
  <c r="G406" i="1"/>
  <c r="D406" i="1"/>
  <c r="C406" i="1"/>
  <c r="H405" i="1"/>
  <c r="G405" i="1"/>
  <c r="D405" i="1"/>
  <c r="C405" i="1"/>
  <c r="D404" i="1"/>
  <c r="H404" i="1" s="1"/>
  <c r="C404" i="1"/>
  <c r="G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G378" i="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G370" i="1"/>
  <c r="D370" i="1"/>
  <c r="C370" i="1"/>
  <c r="H370" i="1" s="1"/>
  <c r="H369" i="1"/>
  <c r="G369" i="1"/>
  <c r="D369" i="1"/>
  <c r="C369" i="1"/>
  <c r="H368" i="1"/>
  <c r="G368" i="1"/>
  <c r="D368" i="1"/>
  <c r="C368" i="1"/>
  <c r="G367" i="1"/>
  <c r="D367" i="1"/>
  <c r="C367" i="1"/>
  <c r="H367" i="1" s="1"/>
  <c r="H366" i="1"/>
  <c r="G366" i="1"/>
  <c r="D366" i="1"/>
  <c r="C366" i="1"/>
  <c r="H365" i="1"/>
  <c r="G365" i="1"/>
  <c r="D365" i="1"/>
  <c r="C365" i="1"/>
  <c r="D364" i="1"/>
  <c r="H363" i="1"/>
  <c r="G363" i="1"/>
  <c r="D363" i="1"/>
  <c r="C363" i="1"/>
  <c r="H362" i="1"/>
  <c r="G362" i="1"/>
  <c r="D362" i="1"/>
  <c r="C362" i="1"/>
  <c r="D361" i="1"/>
  <c r="H361" i="1" s="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G291" i="1"/>
  <c r="D291" i="1"/>
  <c r="H291" i="1" s="1"/>
  <c r="C291" i="1"/>
  <c r="H290" i="1"/>
  <c r="G290"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D256" i="1"/>
  <c r="H256" i="1" s="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G209" i="1"/>
  <c r="D209" i="1"/>
  <c r="H209" i="1" s="1"/>
  <c r="C209" i="1"/>
  <c r="H208" i="1"/>
  <c r="G208" i="1"/>
  <c r="D208" i="1"/>
  <c r="C208" i="1"/>
  <c r="G207" i="1"/>
  <c r="D207" i="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G191" i="1" s="1"/>
  <c r="D190" i="1"/>
  <c r="H190" i="1" s="1"/>
  <c r="C190" i="1"/>
  <c r="H189" i="1"/>
  <c r="D189" i="1"/>
  <c r="C189" i="1"/>
  <c r="H188" i="1"/>
  <c r="D188" i="1"/>
  <c r="C188" i="1"/>
  <c r="D187" i="1"/>
  <c r="H187" i="1" s="1"/>
  <c r="C187" i="1"/>
  <c r="D186" i="1"/>
  <c r="C186" i="1"/>
  <c r="H186" i="1" s="1"/>
  <c r="H185" i="1"/>
  <c r="G185" i="1"/>
  <c r="D185" i="1"/>
  <c r="C185" i="1"/>
  <c r="D184" i="1"/>
  <c r="H183" i="1"/>
  <c r="G183" i="1"/>
  <c r="D183" i="1"/>
  <c r="C183" i="1"/>
  <c r="D182" i="1"/>
  <c r="C182" i="1"/>
  <c r="H182" i="1" s="1"/>
  <c r="D181" i="1"/>
  <c r="C181" i="1"/>
  <c r="H181" i="1" s="1"/>
  <c r="H180" i="1"/>
  <c r="D180" i="1"/>
  <c r="G180" i="1" s="1"/>
  <c r="C180" i="1"/>
  <c r="H179" i="1"/>
  <c r="D179" i="1"/>
  <c r="G179" i="1" s="1"/>
  <c r="C179" i="1"/>
  <c r="D178" i="1"/>
  <c r="H178" i="1" s="1"/>
  <c r="C178" i="1"/>
  <c r="G178" i="1" s="1"/>
  <c r="G177" i="1"/>
  <c r="D177" i="1"/>
  <c r="C177" i="1"/>
  <c r="H177" i="1" s="1"/>
  <c r="H176" i="1"/>
  <c r="G176" i="1"/>
  <c r="D176" i="1"/>
  <c r="C176" i="1"/>
  <c r="D175" i="1"/>
  <c r="C175" i="1"/>
  <c r="D174" i="1"/>
  <c r="C174" i="1"/>
  <c r="H174" i="1" s="1"/>
  <c r="D173" i="1"/>
  <c r="C173" i="1"/>
  <c r="D172" i="1"/>
  <c r="C172" i="1"/>
  <c r="H172" i="1" s="1"/>
  <c r="H171" i="1"/>
  <c r="G171" i="1"/>
  <c r="D171" i="1"/>
  <c r="C171" i="1"/>
  <c r="G170" i="1"/>
  <c r="D170" i="1"/>
  <c r="C170" i="1"/>
  <c r="H170" i="1" s="1"/>
  <c r="D169" i="1"/>
  <c r="G169" i="1" s="1"/>
  <c r="C169" i="1"/>
  <c r="D168" i="1"/>
  <c r="H168" i="1" s="1"/>
  <c r="C168" i="1"/>
  <c r="D167" i="1"/>
  <c r="C167" i="1"/>
  <c r="H167" i="1" s="1"/>
  <c r="G166" i="1"/>
  <c r="D166" i="1"/>
  <c r="C166" i="1"/>
  <c r="H166" i="1" s="1"/>
  <c r="H164" i="1"/>
  <c r="G164" i="1"/>
  <c r="D164" i="1"/>
  <c r="C164" i="1"/>
  <c r="H163" i="1"/>
  <c r="D163" i="1"/>
  <c r="G163" i="1" s="1"/>
  <c r="C163" i="1"/>
  <c r="H162" i="1"/>
  <c r="D162" i="1"/>
  <c r="G162" i="1" s="1"/>
  <c r="C162" i="1"/>
  <c r="D161" i="1"/>
  <c r="G161" i="1" s="1"/>
  <c r="C161" i="1"/>
  <c r="H161" i="1" s="1"/>
  <c r="D160" i="1"/>
  <c r="C160" i="1"/>
  <c r="H160" i="1" s="1"/>
  <c r="D158" i="1"/>
  <c r="H158" i="1" s="1"/>
  <c r="C158" i="1"/>
  <c r="H157" i="1"/>
  <c r="D157" i="1"/>
  <c r="C157" i="1"/>
  <c r="H156" i="1"/>
  <c r="G156" i="1"/>
  <c r="D156" i="1"/>
  <c r="C156" i="1"/>
  <c r="D155" i="1"/>
  <c r="H155" i="1" s="1"/>
  <c r="C155" i="1"/>
  <c r="D154" i="1"/>
  <c r="H154" i="1" s="1"/>
  <c r="C154" i="1"/>
  <c r="G154" i="1" s="1"/>
  <c r="H153" i="1"/>
  <c r="G153" i="1"/>
  <c r="D153" i="1"/>
  <c r="C153" i="1"/>
  <c r="H152" i="1"/>
  <c r="G152" i="1"/>
  <c r="D152" i="1"/>
  <c r="C152" i="1"/>
  <c r="H151" i="1"/>
  <c r="G151" i="1"/>
  <c r="D151" i="1"/>
  <c r="C151" i="1"/>
  <c r="H150" i="1"/>
  <c r="D150" i="1"/>
  <c r="C150" i="1"/>
  <c r="H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H132" i="1" s="1"/>
  <c r="D131" i="1"/>
  <c r="C131" i="1"/>
  <c r="H131" i="1" s="1"/>
  <c r="D130" i="1"/>
  <c r="C130" i="1"/>
  <c r="H130" i="1" s="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D76" i="1"/>
  <c r="C76" i="1"/>
  <c r="H76" i="1" s="1"/>
  <c r="H75" i="1"/>
  <c r="G75" i="1"/>
  <c r="D75" i="1"/>
  <c r="C75" i="1"/>
  <c r="D74" i="1"/>
  <c r="C74" i="1"/>
  <c r="H74" i="1" s="1"/>
  <c r="D73" i="1"/>
  <c r="C73" i="1"/>
  <c r="H73" i="1" s="1"/>
  <c r="H72" i="1"/>
  <c r="G72" i="1"/>
  <c r="D72" i="1"/>
  <c r="C72" i="1"/>
  <c r="D71" i="1"/>
  <c r="C71" i="1"/>
  <c r="H71" i="1" s="1"/>
  <c r="D70" i="1"/>
  <c r="C70" i="1"/>
  <c r="H70" i="1" s="1"/>
  <c r="H69" i="1"/>
  <c r="G69" i="1"/>
  <c r="D69" i="1"/>
  <c r="C69" i="1"/>
  <c r="H68" i="1"/>
  <c r="G68" i="1"/>
  <c r="D68" i="1"/>
  <c r="C68" i="1"/>
  <c r="H67" i="1"/>
  <c r="G67" i="1"/>
  <c r="D67" i="1"/>
  <c r="C67" i="1"/>
  <c r="D66" i="1"/>
  <c r="C66" i="1"/>
  <c r="H66" i="1" s="1"/>
  <c r="G65" i="1"/>
  <c r="D65" i="1"/>
  <c r="C65" i="1"/>
  <c r="H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244" i="1" l="1"/>
  <c r="G1247" i="1"/>
  <c r="D1454" i="1"/>
  <c r="D1453" i="1"/>
  <c r="G1456" i="1"/>
  <c r="D22" i="7"/>
  <c r="G1264" i="1"/>
  <c r="H1264" i="1"/>
  <c r="G1244" i="1"/>
  <c r="G1241" i="1"/>
  <c r="D1236" i="1"/>
  <c r="H1236" i="1" s="1"/>
  <c r="E280" i="9"/>
  <c r="B280" i="9" s="1"/>
  <c r="F245" i="5"/>
  <c r="E279" i="9"/>
  <c r="B279" i="9" s="1"/>
  <c r="E237" i="5"/>
  <c r="D1214" i="1" s="1"/>
  <c r="H1456" i="1"/>
  <c r="J1456" i="1"/>
  <c r="D1216" i="1"/>
  <c r="D1215" i="1"/>
  <c r="H1216" i="1"/>
  <c r="H1211" i="1"/>
  <c r="H1156" i="1"/>
  <c r="H1154" i="1"/>
  <c r="H1148" i="1"/>
  <c r="E285" i="9"/>
  <c r="B285" i="9" s="1"/>
  <c r="H1138" i="1"/>
  <c r="H1064" i="1"/>
  <c r="H1033" i="1"/>
  <c r="H1030" i="1"/>
  <c r="H1025" i="1"/>
  <c r="H1018" i="1"/>
  <c r="H1013" i="1"/>
  <c r="H1003" i="1"/>
  <c r="H1002" i="1"/>
  <c r="H1001" i="1"/>
  <c r="H999" i="1"/>
  <c r="F19" i="5"/>
  <c r="H993" i="1"/>
  <c r="F13" i="5"/>
  <c r="H986" i="1"/>
  <c r="C991" i="1"/>
  <c r="H991" i="1" s="1"/>
  <c r="G996" i="1"/>
  <c r="H1241" i="1"/>
  <c r="H1237" i="1"/>
  <c r="C1223" i="1"/>
  <c r="G1223" i="1" s="1"/>
  <c r="F246" i="5"/>
  <c r="G1165" i="1"/>
  <c r="G1156" i="1"/>
  <c r="G1154" i="1"/>
  <c r="G1155" i="1"/>
  <c r="G1148" i="1"/>
  <c r="G1151" i="1"/>
  <c r="G1139" i="1"/>
  <c r="G1138" i="1"/>
  <c r="G1137" i="1"/>
  <c r="G1056" i="1"/>
  <c r="G1064" i="1"/>
  <c r="G1033" i="1"/>
  <c r="G1030" i="1"/>
  <c r="G1032" i="1"/>
  <c r="G1028" i="1"/>
  <c r="G1023" i="1"/>
  <c r="G1025" i="1"/>
  <c r="G1018" i="1"/>
  <c r="G1013" i="1"/>
  <c r="G1014" i="1"/>
  <c r="G1006" i="1"/>
  <c r="G1002" i="1"/>
  <c r="G1001" i="1"/>
  <c r="G1000" i="1"/>
  <c r="G999" i="1"/>
  <c r="C997" i="1"/>
  <c r="D12" i="5"/>
  <c r="G993" i="1"/>
  <c r="G986" i="1"/>
  <c r="G987" i="1"/>
  <c r="E26" i="9"/>
  <c r="B26" i="9" s="1"/>
  <c r="E284" i="9"/>
  <c r="B284" i="9" s="1"/>
  <c r="G641" i="1"/>
  <c r="H1503" i="1"/>
  <c r="H1499" i="1"/>
  <c r="G1504" i="1"/>
  <c r="G1492" i="1"/>
  <c r="C1483" i="1"/>
  <c r="G1484" i="1"/>
  <c r="G1480" i="1"/>
  <c r="G1409" i="1"/>
  <c r="F115" i="6"/>
  <c r="H1409" i="1"/>
  <c r="E5" i="7"/>
  <c r="E22" i="9"/>
  <c r="B22" i="9" s="1"/>
  <c r="G647" i="1"/>
  <c r="H713" i="1"/>
  <c r="H711" i="1"/>
  <c r="H709" i="1"/>
  <c r="E39" i="9"/>
  <c r="B39" i="9" s="1"/>
  <c r="H670" i="1"/>
  <c r="E643" i="4"/>
  <c r="D637" i="1" s="1"/>
  <c r="H379" i="1"/>
  <c r="G359" i="1"/>
  <c r="G361" i="1"/>
  <c r="E350" i="4"/>
  <c r="E407" i="4" s="1"/>
  <c r="D402" i="1" s="1"/>
  <c r="D411" i="1"/>
  <c r="G411" i="1" s="1"/>
  <c r="F643" i="4"/>
  <c r="F416" i="4"/>
  <c r="G256" i="1"/>
  <c r="F252" i="4"/>
  <c r="F224" i="9"/>
  <c r="E196" i="4"/>
  <c r="D192" i="1" s="1"/>
  <c r="H206" i="1"/>
  <c r="F210" i="4"/>
  <c r="G190" i="1"/>
  <c r="G189" i="1"/>
  <c r="G188" i="1"/>
  <c r="G187" i="1"/>
  <c r="F188" i="4"/>
  <c r="E46" i="9"/>
  <c r="B46" i="9" s="1"/>
  <c r="E43" i="9"/>
  <c r="B43" i="9" s="1"/>
  <c r="F219" i="9"/>
  <c r="B219" i="9" s="1"/>
  <c r="E42" i="9"/>
  <c r="B42" i="9" s="1"/>
  <c r="H175" i="1"/>
  <c r="F177" i="4"/>
  <c r="H173" i="1"/>
  <c r="H169" i="1"/>
  <c r="E163" i="4"/>
  <c r="D159" i="1" s="1"/>
  <c r="G168" i="1"/>
  <c r="E40" i="9"/>
  <c r="B40" i="9" s="1"/>
  <c r="F164" i="4"/>
  <c r="G158" i="1"/>
  <c r="G157" i="1"/>
  <c r="G155" i="1"/>
  <c r="E152" i="4"/>
  <c r="G150" i="1"/>
  <c r="G149" i="1"/>
  <c r="F153" i="4"/>
  <c r="H123" i="1"/>
  <c r="E106" i="4"/>
  <c r="D102" i="1" s="1"/>
  <c r="F112" i="4"/>
  <c r="E37" i="9"/>
  <c r="B37" i="9" s="1"/>
  <c r="F216" i="9"/>
  <c r="B216" i="9" s="1"/>
  <c r="H113" i="1"/>
  <c r="E50" i="4"/>
  <c r="D46" i="1" s="1"/>
  <c r="E30" i="9"/>
  <c r="B30" i="9" s="1"/>
  <c r="F50" i="4"/>
  <c r="F68" i="4"/>
  <c r="E29" i="9"/>
  <c r="B29" i="9" s="1"/>
  <c r="G816" i="1"/>
  <c r="G713" i="1"/>
  <c r="G711" i="1"/>
  <c r="G709" i="1"/>
  <c r="E274" i="9"/>
  <c r="B274" i="9" s="1"/>
  <c r="C364" i="1"/>
  <c r="C412" i="1"/>
  <c r="G288" i="1"/>
  <c r="C637" i="1"/>
  <c r="C248" i="1"/>
  <c r="C255" i="1"/>
  <c r="E225" i="9"/>
  <c r="B225" i="9" s="1"/>
  <c r="C184" i="1"/>
  <c r="H184" i="1" s="1"/>
  <c r="G184" i="1"/>
  <c r="G186" i="1"/>
  <c r="G182" i="1"/>
  <c r="G181" i="1"/>
  <c r="G175" i="1"/>
  <c r="G173" i="1"/>
  <c r="G174" i="1"/>
  <c r="G172" i="1"/>
  <c r="G167" i="1"/>
  <c r="C165" i="1"/>
  <c r="G160" i="1"/>
  <c r="F217" i="9"/>
  <c r="B217" i="9" s="1"/>
  <c r="G132" i="1"/>
  <c r="G130" i="1"/>
  <c r="G131" i="1"/>
  <c r="H121" i="1"/>
  <c r="G121" i="1"/>
  <c r="G123" i="1"/>
  <c r="D124" i="4"/>
  <c r="F125" i="4"/>
  <c r="G108" i="1"/>
  <c r="G113" i="1"/>
  <c r="D106" i="4"/>
  <c r="G76" i="1"/>
  <c r="G73" i="1"/>
  <c r="G74" i="1"/>
  <c r="G70" i="1"/>
  <c r="G71" i="1"/>
  <c r="G66" i="1"/>
  <c r="C46" i="1"/>
  <c r="C64" i="1"/>
  <c r="E283" i="9"/>
  <c r="B283" i="9" s="1"/>
  <c r="G1198" i="1"/>
  <c r="H1198" i="1"/>
  <c r="G1206" i="1"/>
  <c r="H1206" i="1"/>
  <c r="G1242" i="1"/>
  <c r="H1242" i="1"/>
  <c r="G1250" i="1"/>
  <c r="H1250" i="1"/>
  <c r="G1258" i="1"/>
  <c r="H1258" i="1"/>
  <c r="G1266" i="1"/>
  <c r="H1266" i="1"/>
  <c r="G1274" i="1"/>
  <c r="H1274" i="1"/>
  <c r="G1282" i="1"/>
  <c r="H1282" i="1"/>
  <c r="G1290" i="1"/>
  <c r="H1290" i="1"/>
  <c r="G1298" i="1"/>
  <c r="H1298" i="1"/>
  <c r="G1305" i="1"/>
  <c r="H1305" i="1"/>
  <c r="G1313" i="1"/>
  <c r="H1313" i="1"/>
  <c r="G1321" i="1"/>
  <c r="H1321" i="1"/>
  <c r="G1328" i="1"/>
  <c r="H1328" i="1"/>
  <c r="H1518" i="1"/>
  <c r="G1518" i="1"/>
  <c r="H1522" i="1"/>
  <c r="G1522" i="1"/>
  <c r="H1526" i="1"/>
  <c r="G1526" i="1"/>
  <c r="H1530" i="1"/>
  <c r="G1530" i="1"/>
  <c r="H1543" i="1"/>
  <c r="G1543" i="1"/>
  <c r="H1559" i="1"/>
  <c r="G1559" i="1"/>
  <c r="H1575" i="1"/>
  <c r="G1575" i="1"/>
  <c r="G1218" i="1"/>
  <c r="H1218" i="1"/>
  <c r="H1223" i="1"/>
  <c r="G1226" i="1"/>
  <c r="H1226" i="1"/>
  <c r="H1231" i="1"/>
  <c r="G1234" i="1"/>
  <c r="H1234" i="1"/>
  <c r="G1444" i="1"/>
  <c r="J1444" i="1"/>
  <c r="H1454" i="1"/>
  <c r="G1454" i="1"/>
  <c r="G1194" i="1"/>
  <c r="H1194" i="1"/>
  <c r="H1199" i="1"/>
  <c r="G1202" i="1"/>
  <c r="H1202" i="1"/>
  <c r="H1207" i="1"/>
  <c r="G1210" i="1"/>
  <c r="H1210" i="1"/>
  <c r="G1238" i="1"/>
  <c r="H1238" i="1"/>
  <c r="G1246" i="1"/>
  <c r="H1246" i="1"/>
  <c r="G1254" i="1"/>
  <c r="H1254" i="1"/>
  <c r="G1262" i="1"/>
  <c r="H1262" i="1"/>
  <c r="G1270" i="1"/>
  <c r="H1270" i="1"/>
  <c r="G1278" i="1"/>
  <c r="H1278" i="1"/>
  <c r="G1286" i="1"/>
  <c r="H1286" i="1"/>
  <c r="G1294" i="1"/>
  <c r="H1294" i="1"/>
  <c r="G1301" i="1"/>
  <c r="H1301" i="1"/>
  <c r="G1309" i="1"/>
  <c r="H1309" i="1"/>
  <c r="G1317" i="1"/>
  <c r="H1317" i="1"/>
  <c r="G1325" i="1"/>
  <c r="H1325" i="1"/>
  <c r="H1219" i="1"/>
  <c r="G1222" i="1"/>
  <c r="H1222" i="1"/>
  <c r="H1227" i="1"/>
  <c r="G1230" i="1"/>
  <c r="H1230" i="1"/>
  <c r="G1193" i="1"/>
  <c r="G1197" i="1"/>
  <c r="G1201" i="1"/>
  <c r="G1205" i="1"/>
  <c r="G1209" i="1"/>
  <c r="G1213" i="1"/>
  <c r="G1217" i="1"/>
  <c r="G1221" i="1"/>
  <c r="G1225" i="1"/>
  <c r="G1229" i="1"/>
  <c r="G1233" i="1"/>
  <c r="H1239" i="1"/>
  <c r="H1243" i="1"/>
  <c r="H1247" i="1"/>
  <c r="H1251" i="1"/>
  <c r="H1255" i="1"/>
  <c r="H1259" i="1"/>
  <c r="H1263" i="1"/>
  <c r="H1267" i="1"/>
  <c r="H1271" i="1"/>
  <c r="H1275" i="1"/>
  <c r="H1279" i="1"/>
  <c r="H1283" i="1"/>
  <c r="H1287" i="1"/>
  <c r="H1291" i="1"/>
  <c r="H1295" i="1"/>
  <c r="H1302" i="1"/>
  <c r="H1306" i="1"/>
  <c r="H1310" i="1"/>
  <c r="H1314" i="1"/>
  <c r="H1318" i="1"/>
  <c r="H1322" i="1"/>
  <c r="H1326" i="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91" i="1"/>
  <c r="H1391" i="1"/>
  <c r="G1399" i="1"/>
  <c r="H1399" i="1"/>
  <c r="G1407" i="1"/>
  <c r="H1407" i="1"/>
  <c r="G1414" i="1"/>
  <c r="H1414" i="1"/>
  <c r="G1422" i="1"/>
  <c r="H1422" i="1"/>
  <c r="G1430" i="1"/>
  <c r="H1430" i="1"/>
  <c r="G1440" i="1"/>
  <c r="J1440" i="1"/>
  <c r="H1464" i="1"/>
  <c r="G1464" i="1"/>
  <c r="J1464" i="1"/>
  <c r="G1196" i="1"/>
  <c r="G1200" i="1"/>
  <c r="G1204" i="1"/>
  <c r="G1208" i="1"/>
  <c r="G1212" i="1"/>
  <c r="G1216" i="1"/>
  <c r="G1220" i="1"/>
  <c r="G1224" i="1"/>
  <c r="G1228" i="1"/>
  <c r="G1232" i="1"/>
  <c r="G1327" i="1"/>
  <c r="H1327" i="1"/>
  <c r="H1449" i="1"/>
  <c r="G1449" i="1"/>
  <c r="I1449" i="1" s="1"/>
  <c r="J1449" i="1"/>
  <c r="H1474" i="1"/>
  <c r="G1474" i="1"/>
  <c r="J1474" i="1"/>
  <c r="G1195" i="1"/>
  <c r="G1199" i="1"/>
  <c r="G1203" i="1"/>
  <c r="G1207" i="1"/>
  <c r="G1211" i="1"/>
  <c r="G1219" i="1"/>
  <c r="G1227" i="1"/>
  <c r="G1231" i="1"/>
  <c r="G1331" i="1"/>
  <c r="H1331" i="1"/>
  <c r="G1336" i="1"/>
  <c r="H1336" i="1"/>
  <c r="G1339" i="1"/>
  <c r="H1339" i="1"/>
  <c r="G1344" i="1"/>
  <c r="H1344" i="1"/>
  <c r="G1347" i="1"/>
  <c r="H1347" i="1"/>
  <c r="G1352" i="1"/>
  <c r="H1352" i="1"/>
  <c r="G1355" i="1"/>
  <c r="H1355" i="1"/>
  <c r="G1360" i="1"/>
  <c r="H1360" i="1"/>
  <c r="G1363" i="1"/>
  <c r="H1363" i="1"/>
  <c r="G1368" i="1"/>
  <c r="H1368" i="1"/>
  <c r="G1371" i="1"/>
  <c r="H1371" i="1"/>
  <c r="G1379" i="1"/>
  <c r="H1379" i="1"/>
  <c r="G1387" i="1"/>
  <c r="H1387" i="1"/>
  <c r="G1395" i="1"/>
  <c r="H1395" i="1"/>
  <c r="G1403" i="1"/>
  <c r="H1403" i="1"/>
  <c r="G1410" i="1"/>
  <c r="H1410" i="1"/>
  <c r="G1418" i="1"/>
  <c r="H1418" i="1"/>
  <c r="G1426" i="1"/>
  <c r="H1426" i="1"/>
  <c r="H1459" i="1"/>
  <c r="G1459" i="1"/>
  <c r="J1459" i="1"/>
  <c r="H1376" i="1"/>
  <c r="H1380" i="1"/>
  <c r="H1384" i="1"/>
  <c r="H1388" i="1"/>
  <c r="H1392" i="1"/>
  <c r="H1396" i="1"/>
  <c r="H1400" i="1"/>
  <c r="H1404" i="1"/>
  <c r="H1411" i="1"/>
  <c r="H1415" i="1"/>
  <c r="H1419" i="1"/>
  <c r="H1423" i="1"/>
  <c r="H1427" i="1"/>
  <c r="H1431" i="1"/>
  <c r="H1447" i="1"/>
  <c r="G1447" i="1"/>
  <c r="J1447" i="1"/>
  <c r="H1457" i="1"/>
  <c r="G1457" i="1"/>
  <c r="J1457" i="1"/>
  <c r="H1462" i="1"/>
  <c r="G1462" i="1"/>
  <c r="I1462" i="1" s="1"/>
  <c r="J1462" i="1"/>
  <c r="H1472" i="1"/>
  <c r="G1472" i="1"/>
  <c r="I1472" i="1" s="1"/>
  <c r="J1472" i="1"/>
  <c r="H1482" i="1"/>
  <c r="G1482" i="1"/>
  <c r="H1486" i="1"/>
  <c r="G1486" i="1"/>
  <c r="H1490" i="1"/>
  <c r="G1490" i="1"/>
  <c r="H1494" i="1"/>
  <c r="G1494" i="1"/>
  <c r="H1498" i="1"/>
  <c r="G1498" i="1"/>
  <c r="H1502" i="1"/>
  <c r="G1502" i="1"/>
  <c r="H1506" i="1"/>
  <c r="G1506" i="1"/>
  <c r="H1510" i="1"/>
  <c r="G1510" i="1"/>
  <c r="H1514" i="1"/>
  <c r="G1514" i="1"/>
  <c r="H1539" i="1"/>
  <c r="G1539" i="1"/>
  <c r="H1555" i="1"/>
  <c r="G1555" i="1"/>
  <c r="H1571" i="1"/>
  <c r="G1571" i="1"/>
  <c r="I1441" i="1"/>
  <c r="I1442" i="1"/>
  <c r="H1455" i="1"/>
  <c r="G1455" i="1"/>
  <c r="J1455" i="1"/>
  <c r="H1468" i="1"/>
  <c r="G1468" i="1"/>
  <c r="J1468" i="1"/>
  <c r="H1479" i="1"/>
  <c r="G1479" i="1"/>
  <c r="I1479" i="1" s="1"/>
  <c r="J1479" i="1"/>
  <c r="H1535" i="1"/>
  <c r="G1535" i="1"/>
  <c r="H1551" i="1"/>
  <c r="G1551" i="1"/>
  <c r="H1567" i="1"/>
  <c r="G1567" i="1"/>
  <c r="H1440" i="1"/>
  <c r="H1444" i="1"/>
  <c r="H1451" i="1"/>
  <c r="G1451" i="1"/>
  <c r="I1451" i="1" s="1"/>
  <c r="J1451" i="1"/>
  <c r="H1461" i="1"/>
  <c r="G1461" i="1"/>
  <c r="H1466" i="1"/>
  <c r="G1466" i="1"/>
  <c r="I1466" i="1" s="1"/>
  <c r="J1466" i="1"/>
  <c r="H1477" i="1"/>
  <c r="G1477" i="1"/>
  <c r="I1477" i="1" s="1"/>
  <c r="J1477" i="1"/>
  <c r="H1547" i="1"/>
  <c r="G1547" i="1"/>
  <c r="H1563" i="1"/>
  <c r="G1563" i="1"/>
  <c r="H1579" i="1"/>
  <c r="G1579" i="1"/>
  <c r="J1445" i="1"/>
  <c r="J1439" i="1"/>
  <c r="J1441" i="1"/>
  <c r="J1443" i="1"/>
  <c r="G1481" i="1"/>
  <c r="G1485" i="1"/>
  <c r="G1489" i="1"/>
  <c r="G1493" i="1"/>
  <c r="G1497" i="1"/>
  <c r="G1501" i="1"/>
  <c r="G1505" i="1"/>
  <c r="G1509" i="1"/>
  <c r="G1513" i="1"/>
  <c r="G1521" i="1"/>
  <c r="G1525" i="1"/>
  <c r="G1529"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515" i="4"/>
  <c r="F516" i="4"/>
  <c r="D567" i="4"/>
  <c r="F568" i="4"/>
  <c r="D625" i="4"/>
  <c r="F626" i="4"/>
  <c r="E146" i="5"/>
  <c r="D1124" i="1" s="1"/>
  <c r="G287" i="9"/>
  <c r="E287" i="9" s="1"/>
  <c r="B287" i="9" s="1"/>
  <c r="F149" i="5"/>
  <c r="D146" i="5"/>
  <c r="D190" i="5"/>
  <c r="F191" i="5"/>
  <c r="E5" i="6"/>
  <c r="D35" i="6"/>
  <c r="D5" i="7"/>
  <c r="D133" i="4"/>
  <c r="D152" i="4"/>
  <c r="D163" i="4"/>
  <c r="D363" i="4"/>
  <c r="D396" i="4"/>
  <c r="F397" i="4"/>
  <c r="D472" i="4"/>
  <c r="E515" i="4"/>
  <c r="D509" i="1" s="1"/>
  <c r="E567" i="4"/>
  <c r="D561" i="1" s="1"/>
  <c r="G142" i="9"/>
  <c r="E142" i="9" s="1"/>
  <c r="B142" i="9" s="1"/>
  <c r="F603" i="4"/>
  <c r="G286" i="9"/>
  <c r="E286" i="9" s="1"/>
  <c r="B286" i="9" s="1"/>
  <c r="D87" i="5"/>
  <c r="F88" i="5"/>
  <c r="D89" i="6"/>
  <c r="F90" i="6"/>
  <c r="E114" i="6"/>
  <c r="D42" i="8"/>
  <c r="G294" i="9" s="1"/>
  <c r="E294" i="9" s="1"/>
  <c r="D196" i="4"/>
  <c r="F225" i="4"/>
  <c r="D344" i="4"/>
  <c r="D351" i="4"/>
  <c r="D421" i="4"/>
  <c r="F422" i="4"/>
  <c r="D528" i="4"/>
  <c r="D580" i="4"/>
  <c r="D593" i="4"/>
  <c r="G292" i="9"/>
  <c r="E292" i="9" s="1"/>
  <c r="B292" i="9" s="1"/>
  <c r="F206" i="5"/>
  <c r="D258" i="5"/>
  <c r="F259" i="5"/>
  <c r="D311" i="4"/>
  <c r="D644" i="4"/>
  <c r="F417" i="4"/>
  <c r="D484" i="4"/>
  <c r="E12" i="5"/>
  <c r="G289" i="9"/>
  <c r="E289" i="9" s="1"/>
  <c r="B289" i="9" s="1"/>
  <c r="D176" i="5"/>
  <c r="F177" i="5"/>
  <c r="D238" i="5"/>
  <c r="F239" i="5"/>
  <c r="D5" i="6"/>
  <c r="F6" i="6"/>
  <c r="D114" i="6"/>
  <c r="E87" i="5"/>
  <c r="D1065" i="1" s="1"/>
  <c r="E176" i="5"/>
  <c r="E129" i="9"/>
  <c r="B129" i="9" s="1"/>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I10" i="9"/>
  <c r="F214" i="9"/>
  <c r="B214" i="9" s="1"/>
  <c r="F222" i="9"/>
  <c r="B222" i="9" s="1"/>
  <c r="F230" i="9"/>
  <c r="B230" i="9" s="1"/>
  <c r="B252" i="9"/>
  <c r="B253" i="9"/>
  <c r="B256" i="9"/>
  <c r="B257" i="9"/>
  <c r="B260" i="9"/>
  <c r="B220" i="9"/>
  <c r="B228" i="9"/>
  <c r="B236" i="9"/>
  <c r="B244" i="9"/>
  <c r="F218" i="9"/>
  <c r="B218" i="9" s="1"/>
  <c r="F262" i="9"/>
  <c r="B262" i="9" s="1"/>
  <c r="B224" i="9"/>
  <c r="B232" i="9"/>
  <c r="B240" i="9"/>
  <c r="B248" i="9"/>
  <c r="I1456" i="1" l="1"/>
  <c r="H30" i="3"/>
  <c r="C1453" i="1"/>
  <c r="G1236" i="1"/>
  <c r="I23" i="3"/>
  <c r="F12" i="5"/>
  <c r="G991" i="1"/>
  <c r="D7" i="5"/>
  <c r="H20" i="3" s="1"/>
  <c r="C990" i="1"/>
  <c r="G997" i="1"/>
  <c r="H997" i="1"/>
  <c r="H1483" i="1"/>
  <c r="G1483" i="1"/>
  <c r="I29" i="3"/>
  <c r="D1436" i="1"/>
  <c r="E408" i="4"/>
  <c r="D403" i="1" s="1"/>
  <c r="D345" i="1"/>
  <c r="H411" i="1"/>
  <c r="E151" i="4"/>
  <c r="D148" i="1"/>
  <c r="E6" i="4"/>
  <c r="I16" i="3" s="1"/>
  <c r="H364" i="1"/>
  <c r="G364" i="1"/>
  <c r="H637" i="1"/>
  <c r="G637" i="1"/>
  <c r="G412" i="1"/>
  <c r="H412" i="1"/>
  <c r="H255" i="1"/>
  <c r="G255" i="1"/>
  <c r="H248" i="1"/>
  <c r="G248" i="1"/>
  <c r="G165" i="1"/>
  <c r="H165" i="1"/>
  <c r="F124" i="4"/>
  <c r="C120" i="1"/>
  <c r="F106" i="4"/>
  <c r="C102" i="1"/>
  <c r="H64" i="1"/>
  <c r="G64" i="1"/>
  <c r="G46" i="1"/>
  <c r="H46" i="1"/>
  <c r="B294" i="9"/>
  <c r="F644" i="4"/>
  <c r="C638" i="1"/>
  <c r="F258" i="5"/>
  <c r="C1235" i="1"/>
  <c r="F580" i="4"/>
  <c r="C574" i="1"/>
  <c r="F351" i="4"/>
  <c r="D350" i="4"/>
  <c r="C346" i="1"/>
  <c r="F196" i="4"/>
  <c r="C192" i="1"/>
  <c r="F472" i="4"/>
  <c r="C466" i="1"/>
  <c r="F163" i="4"/>
  <c r="C159" i="1"/>
  <c r="G297" i="9"/>
  <c r="E297" i="9" s="1"/>
  <c r="H29" i="3"/>
  <c r="C1436" i="1"/>
  <c r="G291" i="9"/>
  <c r="E291" i="9" s="1"/>
  <c r="B291" i="9" s="1"/>
  <c r="F190" i="5"/>
  <c r="C1167" i="1"/>
  <c r="F515" i="4"/>
  <c r="C509" i="1"/>
  <c r="E68" i="5"/>
  <c r="I1455" i="1"/>
  <c r="I1447" i="1"/>
  <c r="F114" i="6"/>
  <c r="H27" i="3"/>
  <c r="C1408" i="1"/>
  <c r="D237" i="5"/>
  <c r="D175" i="5" s="1"/>
  <c r="F238" i="5"/>
  <c r="C1215" i="1"/>
  <c r="E7" i="5"/>
  <c r="D990" i="1"/>
  <c r="F311" i="4"/>
  <c r="C306" i="1"/>
  <c r="F528" i="4"/>
  <c r="C522" i="1"/>
  <c r="F344" i="4"/>
  <c r="C339" i="1"/>
  <c r="I27" i="3"/>
  <c r="D1408" i="1"/>
  <c r="F87" i="5"/>
  <c r="C1065" i="1"/>
  <c r="H20" i="9"/>
  <c r="G20" i="9"/>
  <c r="F152" i="4"/>
  <c r="D151" i="4"/>
  <c r="C148" i="1"/>
  <c r="F35" i="6"/>
  <c r="H25" i="3"/>
  <c r="C1329" i="1"/>
  <c r="F146" i="5"/>
  <c r="C1124" i="1"/>
  <c r="F567" i="4"/>
  <c r="C561" i="1"/>
  <c r="E420" i="4"/>
  <c r="I1468" i="1"/>
  <c r="I1457" i="1"/>
  <c r="I1459" i="1"/>
  <c r="I1474" i="1"/>
  <c r="I1444" i="1"/>
  <c r="F484" i="4"/>
  <c r="C478" i="1"/>
  <c r="D298" i="4"/>
  <c r="F396" i="4"/>
  <c r="C391" i="1"/>
  <c r="F133" i="4"/>
  <c r="D6" i="4"/>
  <c r="C129" i="1"/>
  <c r="I24" i="3"/>
  <c r="E141" i="6"/>
  <c r="D1299" i="1"/>
  <c r="E528" i="4"/>
  <c r="I1440" i="1"/>
  <c r="E175" i="5"/>
  <c r="D1152" i="1" s="1"/>
  <c r="I22" i="3"/>
  <c r="D1153" i="1"/>
  <c r="F5" i="6"/>
  <c r="H24" i="3"/>
  <c r="D141" i="6"/>
  <c r="G299" i="9" s="1"/>
  <c r="E299" i="9" s="1"/>
  <c r="C1299" i="1"/>
  <c r="F176" i="5"/>
  <c r="H22" i="3"/>
  <c r="C1153" i="1"/>
  <c r="F593" i="4"/>
  <c r="C587" i="1"/>
  <c r="D420" i="4"/>
  <c r="D636" i="4" s="1"/>
  <c r="F421" i="4"/>
  <c r="C415" i="1"/>
  <c r="K1432" i="9"/>
  <c r="G295" i="9"/>
  <c r="E295" i="9" s="1"/>
  <c r="B295" i="9" s="1"/>
  <c r="I34" i="3"/>
  <c r="C1517" i="1"/>
  <c r="F89" i="6"/>
  <c r="C1383" i="1"/>
  <c r="D68" i="5"/>
  <c r="F363" i="4"/>
  <c r="C358" i="1"/>
  <c r="F625" i="4"/>
  <c r="C619" i="1"/>
  <c r="I1464" i="1"/>
  <c r="H1453" i="1" l="1"/>
  <c r="G1453" i="1"/>
  <c r="F7" i="5"/>
  <c r="C985" i="1"/>
  <c r="E289" i="4"/>
  <c r="E291" i="4" s="1"/>
  <c r="D287" i="1" s="1"/>
  <c r="D147" i="1"/>
  <c r="I17" i="3"/>
  <c r="D2" i="1"/>
  <c r="E412" i="4"/>
  <c r="E639" i="4" s="1"/>
  <c r="E20" i="9"/>
  <c r="B20" i="9" s="1"/>
  <c r="H120" i="1"/>
  <c r="G120" i="1"/>
  <c r="H102" i="1"/>
  <c r="G102" i="1"/>
  <c r="F636" i="4"/>
  <c r="C630" i="1"/>
  <c r="E298" i="9"/>
  <c r="B299" i="9"/>
  <c r="F175" i="5"/>
  <c r="C1152" i="1"/>
  <c r="G358" i="1"/>
  <c r="H358" i="1"/>
  <c r="G478" i="1"/>
  <c r="H478" i="1"/>
  <c r="E635" i="4"/>
  <c r="D629" i="1" s="1"/>
  <c r="D414" i="1"/>
  <c r="G990" i="1"/>
  <c r="H990" i="1"/>
  <c r="H1517" i="1"/>
  <c r="G1517" i="1"/>
  <c r="H11" i="3"/>
  <c r="H415" i="1"/>
  <c r="G415" i="1"/>
  <c r="H391" i="1"/>
  <c r="G391" i="1"/>
  <c r="H561" i="1"/>
  <c r="G561" i="1"/>
  <c r="G1329" i="1"/>
  <c r="H1329" i="1"/>
  <c r="D289" i="4"/>
  <c r="D290" i="4" s="1"/>
  <c r="H17" i="3"/>
  <c r="F151" i="4"/>
  <c r="C147" i="1"/>
  <c r="G1065" i="1"/>
  <c r="H1065" i="1"/>
  <c r="G339" i="1"/>
  <c r="H339" i="1"/>
  <c r="E6" i="5"/>
  <c r="I20" i="3"/>
  <c r="D985" i="1"/>
  <c r="G1408" i="1"/>
  <c r="H1408" i="1"/>
  <c r="G1167" i="1"/>
  <c r="H1167" i="1"/>
  <c r="H466" i="1"/>
  <c r="G466" i="1"/>
  <c r="G346" i="1"/>
  <c r="H346" i="1"/>
  <c r="H619" i="1"/>
  <c r="G619" i="1"/>
  <c r="F68" i="5"/>
  <c r="H21" i="3"/>
  <c r="C1046" i="1"/>
  <c r="D6" i="5"/>
  <c r="G1153" i="1"/>
  <c r="H1153" i="1"/>
  <c r="G1299" i="1"/>
  <c r="H1299" i="1"/>
  <c r="E636" i="4"/>
  <c r="D630" i="1" s="1"/>
  <c r="D522" i="1"/>
  <c r="G522" i="1" s="1"/>
  <c r="G129" i="1"/>
  <c r="H129" i="1"/>
  <c r="G306" i="1"/>
  <c r="H306" i="1"/>
  <c r="G1215" i="1"/>
  <c r="H1215" i="1"/>
  <c r="I21" i="3"/>
  <c r="D1046" i="1"/>
  <c r="B297" i="9"/>
  <c r="E296" i="9"/>
  <c r="I10" i="3" s="1"/>
  <c r="D408" i="4"/>
  <c r="F350" i="4"/>
  <c r="C345" i="1"/>
  <c r="G1235" i="1"/>
  <c r="H1235" i="1"/>
  <c r="G1383" i="1"/>
  <c r="H1383" i="1"/>
  <c r="F141" i="6"/>
  <c r="H28" i="3"/>
  <c r="C1435" i="1"/>
  <c r="D412" i="4"/>
  <c r="F6" i="4"/>
  <c r="H16" i="3"/>
  <c r="C2" i="1"/>
  <c r="F298" i="4"/>
  <c r="D407" i="4"/>
  <c r="C293" i="1"/>
  <c r="G1124" i="1"/>
  <c r="H1124" i="1"/>
  <c r="H522" i="1"/>
  <c r="H509" i="1"/>
  <c r="G509" i="1"/>
  <c r="G159" i="1"/>
  <c r="H159" i="1"/>
  <c r="G192" i="1"/>
  <c r="H192" i="1"/>
  <c r="E293" i="9"/>
  <c r="D635" i="4"/>
  <c r="F420" i="4"/>
  <c r="C414" i="1"/>
  <c r="G587" i="1"/>
  <c r="H587" i="1"/>
  <c r="I28" i="3"/>
  <c r="D1435" i="1"/>
  <c r="G148" i="1"/>
  <c r="H148" i="1"/>
  <c r="H23" i="3"/>
  <c r="F237" i="5"/>
  <c r="C1214" i="1"/>
  <c r="G1436" i="1"/>
  <c r="H1436" i="1"/>
  <c r="H574" i="1"/>
  <c r="G574" i="1"/>
  <c r="H638" i="1"/>
  <c r="G638" i="1"/>
  <c r="E19" i="9" l="1"/>
  <c r="E290" i="4"/>
  <c r="D286" i="1" s="1"/>
  <c r="D285" i="1"/>
  <c r="E413" i="4"/>
  <c r="E415" i="4" s="1"/>
  <c r="D410" i="1" s="1"/>
  <c r="D407" i="1"/>
  <c r="H414" i="1"/>
  <c r="G414" i="1"/>
  <c r="G293" i="1"/>
  <c r="H293" i="1"/>
  <c r="G1435" i="1"/>
  <c r="H1435" i="1"/>
  <c r="H9" i="3"/>
  <c r="G1046" i="1"/>
  <c r="H1046" i="1"/>
  <c r="G147" i="1"/>
  <c r="H147" i="1"/>
  <c r="N3" i="9"/>
  <c r="I11" i="3"/>
  <c r="G1152" i="1"/>
  <c r="H1152" i="1"/>
  <c r="F407" i="4"/>
  <c r="C402" i="1"/>
  <c r="F408" i="4"/>
  <c r="C403" i="1"/>
  <c r="G985" i="1"/>
  <c r="H985" i="1"/>
  <c r="C286" i="1"/>
  <c r="H630" i="1"/>
  <c r="G630" i="1"/>
  <c r="F635" i="4"/>
  <c r="C629" i="1"/>
  <c r="G1214" i="1"/>
  <c r="H1214" i="1"/>
  <c r="G2" i="1"/>
  <c r="H2" i="1"/>
  <c r="F412" i="4"/>
  <c r="D639" i="4"/>
  <c r="C407" i="1"/>
  <c r="G345" i="1"/>
  <c r="H345" i="1"/>
  <c r="G282" i="9"/>
  <c r="E282" i="9" s="1"/>
  <c r="B282" i="9" s="1"/>
  <c r="G276" i="9"/>
  <c r="F6" i="5"/>
  <c r="C984" i="1"/>
  <c r="H276" i="9"/>
  <c r="D984" i="1"/>
  <c r="D413" i="4"/>
  <c r="D291" i="4"/>
  <c r="F289" i="4"/>
  <c r="C285" i="1"/>
  <c r="D633" i="1"/>
  <c r="F290" i="4" l="1"/>
  <c r="E414" i="4"/>
  <c r="D409" i="1" s="1"/>
  <c r="D408" i="1"/>
  <c r="E640" i="4"/>
  <c r="G286" i="1"/>
  <c r="H286" i="1"/>
  <c r="F291" i="4"/>
  <c r="C287" i="1"/>
  <c r="H8" i="3"/>
  <c r="G984" i="1"/>
  <c r="H984" i="1"/>
  <c r="F639" i="4"/>
  <c r="C633" i="1"/>
  <c r="D640" i="4"/>
  <c r="D641" i="4" s="1"/>
  <c r="D415" i="4"/>
  <c r="F413" i="4"/>
  <c r="C408" i="1"/>
  <c r="H402" i="1"/>
  <c r="G402" i="1"/>
  <c r="G285" i="1"/>
  <c r="H285" i="1"/>
  <c r="E276" i="9"/>
  <c r="H407" i="1"/>
  <c r="G407" i="1"/>
  <c r="D414" i="4"/>
  <c r="H629" i="1"/>
  <c r="G629" i="1"/>
  <c r="H403" i="1"/>
  <c r="G403" i="1"/>
  <c r="K3" i="9"/>
  <c r="I9" i="3"/>
  <c r="D634" i="1" l="1"/>
  <c r="E642" i="4"/>
  <c r="E641" i="4"/>
  <c r="F641" i="4" s="1"/>
  <c r="E275" i="9"/>
  <c r="I8" i="3" s="1"/>
  <c r="B276" i="9"/>
  <c r="F414" i="4"/>
  <c r="C409" i="1"/>
  <c r="F415" i="4"/>
  <c r="C410" i="1"/>
  <c r="C635" i="1"/>
  <c r="G287" i="1"/>
  <c r="H287" i="1"/>
  <c r="F640" i="4"/>
  <c r="D642" i="4"/>
  <c r="C634" i="1"/>
  <c r="H408" i="1"/>
  <c r="G408" i="1"/>
  <c r="H633" i="1"/>
  <c r="G633" i="1"/>
  <c r="M3" i="9"/>
  <c r="E645" i="4" l="1"/>
  <c r="D635" i="1"/>
  <c r="H635" i="1" s="1"/>
  <c r="D636" i="1"/>
  <c r="E646" i="4"/>
  <c r="H410" i="1"/>
  <c r="G410" i="1"/>
  <c r="H634" i="1"/>
  <c r="G634" i="1"/>
  <c r="H409" i="1"/>
  <c r="G409" i="1"/>
  <c r="F642" i="4"/>
  <c r="D646" i="4"/>
  <c r="C636" i="1"/>
  <c r="D645" i="4"/>
  <c r="G635" i="1" l="1"/>
  <c r="I19" i="3"/>
  <c r="D640" i="1"/>
  <c r="I18" i="3"/>
  <c r="D639" i="1"/>
  <c r="H636" i="1"/>
  <c r="G636" i="1"/>
  <c r="F646" i="4"/>
  <c r="H19" i="3"/>
  <c r="C640" i="1"/>
  <c r="F645" i="4"/>
  <c r="H18" i="3"/>
  <c r="C639" i="1"/>
  <c r="H640" i="1" l="1"/>
  <c r="G640" i="1"/>
  <c r="G639" i="1"/>
  <c r="H639" i="1"/>
  <c r="H7" i="3"/>
  <c r="J3" i="9" l="1"/>
  <c r="I7" i="3"/>
  <c r="M272" i="9" l="1"/>
  <c r="L272" i="9"/>
  <c r="H18" i="9"/>
  <c r="G18" i="9"/>
  <c r="K9" i="9"/>
  <c r="L15" i="9"/>
  <c r="K6" i="9"/>
  <c r="J11" i="9"/>
  <c r="I17" i="9"/>
  <c r="J8" i="9"/>
  <c r="G15" i="9"/>
  <c r="K8" i="9"/>
  <c r="J13" i="9"/>
  <c r="G17" i="9"/>
  <c r="I13" i="9"/>
  <c r="K5" i="9"/>
  <c r="J10" i="9"/>
  <c r="M16" i="9"/>
  <c r="J7" i="9"/>
  <c r="I12" i="9"/>
  <c r="I9" i="9"/>
  <c r="H16" i="9"/>
  <c r="J9" i="9"/>
  <c r="H15" i="9"/>
  <c r="J6" i="9"/>
  <c r="I11" i="9"/>
  <c r="H17" i="9"/>
  <c r="I8" i="9"/>
  <c r="M15" i="9"/>
  <c r="I5" i="9"/>
  <c r="K11" i="9"/>
  <c r="J17" i="9"/>
  <c r="J5" i="9"/>
  <c r="I7" i="9"/>
  <c r="K13" i="9"/>
  <c r="K10" i="9"/>
  <c r="G16" i="9"/>
  <c r="K7" i="9"/>
  <c r="J12" i="9"/>
  <c r="I6" i="9"/>
  <c r="K12" i="9"/>
  <c r="L16" i="9"/>
  <c r="F16" i="9" l="1"/>
  <c r="F272" i="9"/>
  <c r="F19" i="9" s="1"/>
  <c r="E15" i="9"/>
  <c r="E5" i="9"/>
  <c r="B5" i="9" s="1"/>
  <c r="E11" i="9"/>
  <c r="B11" i="9" s="1"/>
  <c r="E17" i="9"/>
  <c r="B17" i="9" s="1"/>
  <c r="E9" i="9"/>
  <c r="B9" i="9" s="1"/>
  <c r="E10" i="9"/>
  <c r="B10" i="9" s="1"/>
  <c r="E7" i="9"/>
  <c r="B7" i="9" s="1"/>
  <c r="E6" i="9"/>
  <c r="B6" i="9" s="1"/>
  <c r="E8" i="9"/>
  <c r="B8" i="9" s="1"/>
  <c r="E12" i="9"/>
  <c r="B12" i="9" s="1"/>
  <c r="E18" i="9"/>
  <c r="B18" i="9" s="1"/>
  <c r="E16" i="9"/>
  <c r="E13" i="9"/>
  <c r="B13" i="9" s="1"/>
  <c r="F15" i="9"/>
  <c r="F14" i="9" l="1"/>
  <c r="F3" i="9" s="1"/>
  <c r="B16" i="9"/>
  <c r="B272" i="9"/>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<sst xmlns="http://schemas.openxmlformats.org/spreadsheetml/2006/main" count="4313" uniqueCount="3393">
  <si>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</si>
  <si>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</si>
  <si>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</si>
  <si>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</si>
  <si>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</si>
  <si>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</si>
  <si>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</si>
  <si>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</si>
  <si>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</si>
  <si>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</si>
  <si>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</si>
  <si>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</si>
  <si>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</si>
  <si>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</si>
  <si>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</si>
  <si>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</si>
  <si>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</si>
  <si>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</si>
  <si>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</si>
  <si>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</si>
  <si>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</si>
  <si>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</si>
  <si>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</si>
  <si>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</si>
  <si>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</si>
  <si>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</si>
  <si>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</si>
  <si>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</si>
  <si>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</si>
  <si>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</si>
  <si>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</si>
  <si>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DOMOVINSKE ZAHVALNOSTI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</si>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</sst>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14634598</v>
      </c>
      <c r="D2" s="6">
        <f>'PR-RAS'!E6</f>
        <v>15090944.720000003</v>
      </c>
      <c r="E2" s="6">
        <v>0</v>
      </c>
      <c r="F2" s="6">
        <v>0</v>
      </c>
      <c r="G2" s="7">
        <f t="shared" ref="G2:G264" si="0">(B2/1000)*(C2*1+D2*2)</f>
        <v>44816.487440000004</v>
      </c>
      <c r="H2" s="7">
        <f t="shared" ref="H2:H264" si="1">ABS(C2-ROUND(C2,0))+ABS(D2-ROUND(D2,0))</f>
        <v>0.2799999974668026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12511634</v>
      </c>
      <c r="D46" s="1">
        <f>'PR-RAS'!E50</f>
        <v>12523381.880000001</v>
      </c>
      <c r="E46" s="1">
        <v>0</v>
      </c>
      <c r="F46" s="1">
        <v>0</v>
      </c>
      <c r="G46" s="2">
        <f t="shared" si="0"/>
        <v>1690127.8992000001</v>
      </c>
      <c r="H46" s="2">
        <f t="shared" si="1"/>
        <v>0.11999999918043613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11971532</v>
      </c>
      <c r="D64" s="1">
        <f>'PR-RAS'!E68</f>
        <v>12523381.880000001</v>
      </c>
      <c r="E64" s="1">
        <v>0</v>
      </c>
      <c r="F64" s="1">
        <v>0</v>
      </c>
      <c r="G64" s="2">
        <f t="shared" si="0"/>
        <v>2332152.6328800004</v>
      </c>
      <c r="H64" s="2">
        <f t="shared" si="1"/>
        <v>0.11999999918043613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11691028</v>
      </c>
      <c r="D65" s="1">
        <f>'PR-RAS'!E69</f>
        <v>12321314.92</v>
      </c>
      <c r="E65" s="1">
        <v>0</v>
      </c>
      <c r="F65" s="1">
        <v>0</v>
      </c>
      <c r="G65" s="2">
        <f t="shared" si="0"/>
        <v>2325354.1017600005</v>
      </c>
      <c r="H65" s="2">
        <f t="shared" si="1"/>
        <v>8.0000000074505806E-2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280504</v>
      </c>
      <c r="D66" s="1">
        <f>'PR-RAS'!E70</f>
        <v>202066.96</v>
      </c>
      <c r="E66" s="1">
        <v>0</v>
      </c>
      <c r="F66" s="1">
        <v>0</v>
      </c>
      <c r="G66" s="2">
        <f t="shared" si="0"/>
        <v>44501.464799999994</v>
      </c>
      <c r="H66" s="2">
        <f t="shared" si="1"/>
        <v>4.0000000008149073E-2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351666</v>
      </c>
      <c r="D70" s="1">
        <f>'PR-RAS'!E74</f>
        <v>0</v>
      </c>
      <c r="E70" s="1">
        <v>0</v>
      </c>
      <c r="F70" s="1">
        <v>0</v>
      </c>
      <c r="G70" s="2">
        <f t="shared" si="0"/>
        <v>24264.954000000002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351666</v>
      </c>
      <c r="D71" s="1">
        <f>'PR-RAS'!E75</f>
        <v>0</v>
      </c>
      <c r="E71" s="1">
        <v>0</v>
      </c>
      <c r="F71" s="1">
        <v>0</v>
      </c>
      <c r="G71" s="2">
        <f t="shared" si="0"/>
        <v>24616.620000000003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188436</v>
      </c>
      <c r="D73" s="1">
        <f>'PR-RAS'!E77</f>
        <v>0</v>
      </c>
      <c r="E73" s="1">
        <v>0</v>
      </c>
      <c r="F73" s="1">
        <v>0</v>
      </c>
      <c r="G73" s="2">
        <f t="shared" si="0"/>
        <v>13567.392</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1809</v>
      </c>
      <c r="D74" s="1">
        <f>'PR-RAS'!E78</f>
        <v>0</v>
      </c>
      <c r="E74" s="1">
        <v>0</v>
      </c>
      <c r="F74" s="1">
        <v>0</v>
      </c>
      <c r="G74" s="2">
        <f t="shared" si="0"/>
        <v>132.05699999999999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186627</v>
      </c>
      <c r="D76" s="1">
        <f>'PR-RAS'!E80</f>
        <v>0</v>
      </c>
      <c r="E76" s="1">
        <v>0</v>
      </c>
      <c r="F76" s="1">
        <v>0</v>
      </c>
      <c r="G76" s="2">
        <f t="shared" si="0"/>
        <v>13997.025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56418</v>
      </c>
      <c r="D102" s="1">
        <f>'PR-RAS'!E106</f>
        <v>47716.21</v>
      </c>
      <c r="E102" s="1">
        <v>0</v>
      </c>
      <c r="F102" s="1">
        <v>0</v>
      </c>
      <c r="G102" s="2">
        <f t="shared" si="0"/>
        <v>15336.89242</v>
      </c>
      <c r="H102" s="2">
        <f t="shared" si="1"/>
        <v>0.20999999999912689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56418</v>
      </c>
      <c r="D108" s="1">
        <f>'PR-RAS'!E112</f>
        <v>47716.21</v>
      </c>
      <c r="E108" s="1">
        <v>0</v>
      </c>
      <c r="F108" s="1">
        <v>0</v>
      </c>
      <c r="G108" s="2">
        <f t="shared" si="0"/>
        <v>16247.994939999999</v>
      </c>
      <c r="H108" s="2">
        <f t="shared" si="1"/>
        <v>0.20999999999912689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56418</v>
      </c>
      <c r="D113" s="1">
        <f>'PR-RAS'!E117</f>
        <v>47716.21</v>
      </c>
      <c r="E113" s="1">
        <v>0</v>
      </c>
      <c r="F113" s="1">
        <v>0</v>
      </c>
      <c r="G113" s="2">
        <f t="shared" si="0"/>
        <v>17007.247039999998</v>
      </c>
      <c r="H113" s="2">
        <f t="shared" si="1"/>
        <v>0.20999999999912689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10240</v>
      </c>
      <c r="D120" s="1">
        <f>'PR-RAS'!E124</f>
        <v>59680</v>
      </c>
      <c r="E120" s="1">
        <v>0</v>
      </c>
      <c r="F120" s="1">
        <v>0</v>
      </c>
      <c r="G120" s="2">
        <f t="shared" si="0"/>
        <v>15422.4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10240</v>
      </c>
      <c r="D121" s="1">
        <f>'PR-RAS'!E125</f>
        <v>59680</v>
      </c>
      <c r="E121" s="1">
        <v>0</v>
      </c>
      <c r="F121" s="1">
        <v>0</v>
      </c>
      <c r="G121" s="2">
        <f t="shared" si="0"/>
        <v>15552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10240</v>
      </c>
      <c r="D123" s="1">
        <f>'PR-RAS'!E127</f>
        <v>59680</v>
      </c>
      <c r="E123" s="1">
        <v>0</v>
      </c>
      <c r="F123" s="1">
        <v>0</v>
      </c>
      <c r="G123" s="2">
        <f t="shared" si="0"/>
        <v>15811.199999999999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2056306</v>
      </c>
      <c r="D129" s="1">
        <f>'PR-RAS'!E133</f>
        <v>2460166.63</v>
      </c>
      <c r="E129" s="1">
        <v>0</v>
      </c>
      <c r="F129" s="1">
        <v>0</v>
      </c>
      <c r="G129" s="2">
        <f t="shared" si="0"/>
        <v>893009.82527999999</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2056306</v>
      </c>
      <c r="D130" s="1">
        <f>'PR-RAS'!E134</f>
        <v>2460166.63</v>
      </c>
      <c r="E130" s="1">
        <v>0</v>
      </c>
      <c r="F130" s="1">
        <v>0</v>
      </c>
      <c r="G130" s="2">
        <f t="shared" si="0"/>
        <v>899986.46453999996</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1858007</v>
      </c>
      <c r="D131" s="1">
        <f>'PR-RAS'!E135</f>
        <v>2348166.63</v>
      </c>
      <c r="E131" s="1">
        <v>0</v>
      </c>
      <c r="F131" s="1">
        <v>0</v>
      </c>
      <c r="G131" s="2">
        <f t="shared" si="0"/>
        <v>852064.23380000005</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198299</v>
      </c>
      <c r="D132" s="1">
        <f>'PR-RAS'!E136</f>
        <v>112000</v>
      </c>
      <c r="E132" s="1">
        <v>0</v>
      </c>
      <c r="F132" s="1">
        <v>0</v>
      </c>
      <c r="G132" s="2">
        <f t="shared" si="0"/>
        <v>55321.169000000002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14018516</v>
      </c>
      <c r="D147" s="1">
        <f>'PR-RAS'!E151</f>
        <v>14843162.93</v>
      </c>
      <c r="E147" s="1">
        <v>0</v>
      </c>
      <c r="F147" s="1">
        <v>0</v>
      </c>
      <c r="G147" s="2">
        <f t="shared" si="0"/>
        <v>6380906.9115599999</v>
      </c>
      <c r="H147" s="2">
        <f t="shared" si="1"/>
        <v>7.0000000298023224E-2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11421927</v>
      </c>
      <c r="D148" s="1">
        <f>'PR-RAS'!E152</f>
        <v>12138744.139999999</v>
      </c>
      <c r="E148" s="1">
        <v>0</v>
      </c>
      <c r="F148" s="1">
        <v>0</v>
      </c>
      <c r="G148" s="2">
        <f t="shared" si="0"/>
        <v>5247814.0461599994</v>
      </c>
      <c r="H148" s="2">
        <f t="shared" si="1"/>
        <v>0.1399999987334013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9407622</v>
      </c>
      <c r="D149" s="1">
        <f>'PR-RAS'!E153</f>
        <v>9999861.4199999999</v>
      </c>
      <c r="E149" s="1">
        <v>0</v>
      </c>
      <c r="F149" s="1">
        <v>0</v>
      </c>
      <c r="G149" s="2">
        <f t="shared" si="0"/>
        <v>4352287.03632</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9407622</v>
      </c>
      <c r="D150" s="1">
        <f>'PR-RAS'!E154</f>
        <v>9999861.4199999999</v>
      </c>
      <c r="E150" s="1">
        <v>0</v>
      </c>
      <c r="F150" s="1">
        <v>0</v>
      </c>
      <c r="G150" s="2">
        <f t="shared" si="0"/>
        <v>4381694.3811599994</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440673</v>
      </c>
      <c r="D154" s="1">
        <f>'PR-RAS'!E158</f>
        <v>484346.44</v>
      </c>
      <c r="E154" s="1">
        <v>0</v>
      </c>
      <c r="F154" s="1">
        <v>0</v>
      </c>
      <c r="G154" s="2">
        <f t="shared" si="0"/>
        <v>215632.97963999998</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1573632</v>
      </c>
      <c r="D155" s="1">
        <f>'PR-RAS'!E159</f>
        <v>1654536.28</v>
      </c>
      <c r="E155" s="1">
        <v>0</v>
      </c>
      <c r="F155" s="1">
        <v>0</v>
      </c>
      <c r="G155" s="2">
        <f t="shared" si="0"/>
        <v>751936.50224000006</v>
      </c>
      <c r="H155" s="2">
        <f t="shared" si="1"/>
        <v>0.28000000002793968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1573632</v>
      </c>
      <c r="D157" s="1">
        <f>'PR-RAS'!E161</f>
        <v>1653325.53</v>
      </c>
      <c r="E157" s="1">
        <v>0</v>
      </c>
      <c r="F157" s="1">
        <v>0</v>
      </c>
      <c r="G157" s="2">
        <f t="shared" si="0"/>
        <v>761324.15736000007</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1210.75</v>
      </c>
      <c r="E158" s="1">
        <v>0</v>
      </c>
      <c r="F158" s="1">
        <v>0</v>
      </c>
      <c r="G158" s="2">
        <f t="shared" si="0"/>
        <v>380.1755</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2543357</v>
      </c>
      <c r="D159" s="1">
        <f>'PR-RAS'!E163</f>
        <v>2629758.75</v>
      </c>
      <c r="E159" s="1">
        <v>0</v>
      </c>
      <c r="F159" s="1">
        <v>0</v>
      </c>
      <c r="G159" s="2">
        <f t="shared" si="0"/>
        <v>1232854.1710000001</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475538</v>
      </c>
      <c r="D160" s="1">
        <f>'PR-RAS'!E164</f>
        <v>586744.30000000005</v>
      </c>
      <c r="E160" s="1">
        <v>0</v>
      </c>
      <c r="F160" s="1">
        <v>0</v>
      </c>
      <c r="G160" s="2">
        <f t="shared" si="0"/>
        <v>262195.22940000001</v>
      </c>
      <c r="H160" s="2">
        <f t="shared" si="1"/>
        <v>0.30000000004656613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92511</v>
      </c>
      <c r="D161" s="1">
        <f>'PR-RAS'!E165</f>
        <v>90089.19</v>
      </c>
      <c r="E161" s="1">
        <v>0</v>
      </c>
      <c r="F161" s="1">
        <v>0</v>
      </c>
      <c r="G161" s="2">
        <f t="shared" si="0"/>
        <v>43630.300800000005</v>
      </c>
      <c r="H161" s="2">
        <f t="shared" si="1"/>
        <v>0.19000000000232831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336417</v>
      </c>
      <c r="D162" s="1">
        <f>'PR-RAS'!E166</f>
        <v>487200.11</v>
      </c>
      <c r="E162" s="1">
        <v>0</v>
      </c>
      <c r="F162" s="1">
        <v>0</v>
      </c>
      <c r="G162" s="2">
        <f t="shared" si="0"/>
        <v>211041.57242000001</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46610</v>
      </c>
      <c r="D163" s="1">
        <f>'PR-RAS'!E167</f>
        <v>9455</v>
      </c>
      <c r="E163" s="1">
        <v>0</v>
      </c>
      <c r="F163" s="1">
        <v>0</v>
      </c>
      <c r="G163" s="2">
        <f t="shared" si="0"/>
        <v>10614.24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661221</v>
      </c>
      <c r="D165" s="1">
        <f>'PR-RAS'!E169</f>
        <v>706328.03000000014</v>
      </c>
      <c r="E165" s="1">
        <v>0</v>
      </c>
      <c r="F165" s="1">
        <v>0</v>
      </c>
      <c r="G165" s="2">
        <f t="shared" si="0"/>
        <v>340115.83784000005</v>
      </c>
      <c r="H165" s="2">
        <f t="shared" si="1"/>
        <v>3.0000000144354999E-2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87774</v>
      </c>
      <c r="D166" s="1">
        <f>'PR-RAS'!E170</f>
        <v>110995.09</v>
      </c>
      <c r="E166" s="1">
        <v>0</v>
      </c>
      <c r="F166" s="1">
        <v>0</v>
      </c>
      <c r="G166" s="2">
        <f t="shared" si="0"/>
        <v>51111.089700000004</v>
      </c>
      <c r="H166" s="2">
        <f t="shared" si="1"/>
        <v>8.999999999650754E-2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235364</v>
      </c>
      <c r="D167" s="1">
        <f>'PR-RAS'!E171</f>
        <v>176174.6</v>
      </c>
      <c r="E167" s="1">
        <v>0</v>
      </c>
      <c r="F167" s="1">
        <v>0</v>
      </c>
      <c r="G167" s="2">
        <f t="shared" si="0"/>
        <v>97560.391199999998</v>
      </c>
      <c r="H167" s="2">
        <f t="shared" si="1"/>
        <v>0.39999999999417923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249222</v>
      </c>
      <c r="D168" s="1">
        <f>'PR-RAS'!E172</f>
        <v>372174.65</v>
      </c>
      <c r="E168" s="1">
        <v>0</v>
      </c>
      <c r="F168" s="1">
        <v>0</v>
      </c>
      <c r="G168" s="2">
        <f t="shared" si="0"/>
        <v>165926.40710000001</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59896</v>
      </c>
      <c r="D169" s="1">
        <f>'PR-RAS'!E173</f>
        <v>29904.78</v>
      </c>
      <c r="E169" s="1">
        <v>0</v>
      </c>
      <c r="F169" s="1">
        <v>0</v>
      </c>
      <c r="G169" s="2">
        <f t="shared" si="0"/>
        <v>20110.534080000001</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19038</v>
      </c>
      <c r="D170" s="1">
        <f>'PR-RAS'!E174</f>
        <v>7432.6</v>
      </c>
      <c r="E170" s="1">
        <v>0</v>
      </c>
      <c r="F170" s="1">
        <v>0</v>
      </c>
      <c r="G170" s="2">
        <f t="shared" si="0"/>
        <v>5729.6408000000001</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9927</v>
      </c>
      <c r="D172" s="1">
        <f>'PR-RAS'!E176</f>
        <v>9646.31</v>
      </c>
      <c r="E172" s="1">
        <v>0</v>
      </c>
      <c r="F172" s="1">
        <v>0</v>
      </c>
      <c r="G172" s="2">
        <f t="shared" si="0"/>
        <v>4996.5550199999998</v>
      </c>
      <c r="H172" s="2">
        <f t="shared" si="1"/>
        <v>0.30999999999949068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1293617</v>
      </c>
      <c r="D173" s="1">
        <f>'PR-RAS'!E177</f>
        <v>1190683.05</v>
      </c>
      <c r="E173" s="1">
        <v>0</v>
      </c>
      <c r="F173" s="1">
        <v>0</v>
      </c>
      <c r="G173" s="2">
        <f t="shared" si="0"/>
        <v>632097.0932</v>
      </c>
      <c r="H173" s="2">
        <f t="shared" si="1"/>
        <v>5.0000000046566129E-2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744851</v>
      </c>
      <c r="D174" s="1">
        <f>'PR-RAS'!E178</f>
        <v>872689.91</v>
      </c>
      <c r="E174" s="1">
        <v>0</v>
      </c>
      <c r="F174" s="1">
        <v>0</v>
      </c>
      <c r="G174" s="2">
        <f t="shared" si="0"/>
        <v>430809.93186000001</v>
      </c>
      <c r="H174" s="2">
        <f t="shared" si="1"/>
        <v>8.999999996740371E-2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303044</v>
      </c>
      <c r="D175" s="1">
        <f>'PR-RAS'!E179</f>
        <v>99727.88</v>
      </c>
      <c r="E175" s="1">
        <v>0</v>
      </c>
      <c r="F175" s="1">
        <v>0</v>
      </c>
      <c r="G175" s="2">
        <f t="shared" si="0"/>
        <v>87434.958239999993</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88966</v>
      </c>
      <c r="D177" s="1">
        <f>'PR-RAS'!E181</f>
        <v>101607.95</v>
      </c>
      <c r="E177" s="1">
        <v>0</v>
      </c>
      <c r="F177" s="1">
        <v>0</v>
      </c>
      <c r="G177" s="2">
        <f t="shared" si="0"/>
        <v>51424.0144</v>
      </c>
      <c r="H177" s="2">
        <f t="shared" si="1"/>
        <v>5.0000000002910383E-2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7740</v>
      </c>
      <c r="D178" s="1">
        <f>'PR-RAS'!E182</f>
        <v>14567.31</v>
      </c>
      <c r="E178" s="1">
        <v>0</v>
      </c>
      <c r="F178" s="1">
        <v>0</v>
      </c>
      <c r="G178" s="2">
        <f t="shared" si="0"/>
        <v>6526.8077399999993</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20240</v>
      </c>
      <c r="D179" s="1">
        <f>'PR-RAS'!E183</f>
        <v>68710</v>
      </c>
      <c r="E179" s="1">
        <v>0</v>
      </c>
      <c r="F179" s="1">
        <v>0</v>
      </c>
      <c r="G179" s="2">
        <f t="shared" si="0"/>
        <v>28063.48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37260</v>
      </c>
      <c r="D180" s="1">
        <f>'PR-RAS'!E184</f>
        <v>11375</v>
      </c>
      <c r="E180" s="1">
        <v>0</v>
      </c>
      <c r="F180" s="1">
        <v>0</v>
      </c>
      <c r="G180" s="2">
        <f t="shared" si="0"/>
        <v>10741.789999999999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25816</v>
      </c>
      <c r="D181" s="1">
        <f>'PR-RAS'!E185</f>
        <v>22005</v>
      </c>
      <c r="E181" s="1">
        <v>0</v>
      </c>
      <c r="F181" s="1">
        <v>0</v>
      </c>
      <c r="G181" s="2">
        <f t="shared" si="0"/>
        <v>12568.68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65700</v>
      </c>
      <c r="D182" s="1">
        <f>'PR-RAS'!E186</f>
        <v>0</v>
      </c>
      <c r="E182" s="1">
        <v>0</v>
      </c>
      <c r="F182" s="1">
        <v>0</v>
      </c>
      <c r="G182" s="2">
        <f t="shared" si="0"/>
        <v>11891.699999999999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112981</v>
      </c>
      <c r="D184" s="1">
        <f>'PR-RAS'!E188</f>
        <v>146003.37</v>
      </c>
      <c r="E184" s="1">
        <v>0</v>
      </c>
      <c r="F184" s="1">
        <v>0</v>
      </c>
      <c r="G184" s="2">
        <f t="shared" si="0"/>
        <v>74112.756419999991</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11144</v>
      </c>
      <c r="D186" s="1">
        <f>'PR-RAS'!E190</f>
        <v>11143.75</v>
      </c>
      <c r="E186" s="1">
        <v>0</v>
      </c>
      <c r="F186" s="1">
        <v>0</v>
      </c>
      <c r="G186" s="2">
        <f t="shared" si="0"/>
        <v>6184.8275000000003</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40638</v>
      </c>
      <c r="D187" s="1">
        <f>'PR-RAS'!E191</f>
        <v>31628.87</v>
      </c>
      <c r="E187" s="1">
        <v>0</v>
      </c>
      <c r="F187" s="1">
        <v>0</v>
      </c>
      <c r="G187" s="2">
        <f t="shared" si="0"/>
        <v>19324.607639999998</v>
      </c>
      <c r="H187" s="2">
        <f t="shared" si="1"/>
        <v>0.13000000000101863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1300</v>
      </c>
      <c r="E188" s="1">
        <v>0</v>
      </c>
      <c r="F188" s="1">
        <v>0</v>
      </c>
      <c r="G188" s="2">
        <f t="shared" si="0"/>
        <v>673.2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30535</v>
      </c>
      <c r="D189" s="1">
        <f>'PR-RAS'!E193</f>
        <v>37837.5</v>
      </c>
      <c r="E189" s="1">
        <v>0</v>
      </c>
      <c r="F189" s="1">
        <v>0</v>
      </c>
      <c r="G189" s="2">
        <f t="shared" si="0"/>
        <v>19967.48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42683.72</v>
      </c>
      <c r="E190" s="1">
        <v>0</v>
      </c>
      <c r="F190" s="1">
        <v>0</v>
      </c>
      <c r="G190" s="2">
        <f t="shared" si="0"/>
        <v>16134.446160000001</v>
      </c>
      <c r="H190" s="2">
        <f t="shared" si="1"/>
        <v>0.27999999999883585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29664</v>
      </c>
      <c r="D191" s="1">
        <f>'PR-RAS'!E195</f>
        <v>21409.53</v>
      </c>
      <c r="E191" s="1">
        <v>0</v>
      </c>
      <c r="F191" s="1">
        <v>0</v>
      </c>
      <c r="G191" s="2">
        <f t="shared" si="0"/>
        <v>13771.7814</v>
      </c>
      <c r="H191" s="2">
        <f t="shared" si="1"/>
        <v>0.47000000000116415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1351</v>
      </c>
      <c r="D192" s="1">
        <f>'PR-RAS'!E196</f>
        <v>53175.41</v>
      </c>
      <c r="E192" s="1">
        <v>0</v>
      </c>
      <c r="F192" s="1">
        <v>0</v>
      </c>
      <c r="G192" s="2">
        <f t="shared" si="0"/>
        <v>20571.047620000001</v>
      </c>
      <c r="H192" s="2">
        <f t="shared" si="1"/>
        <v>0.41000000000349246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1351</v>
      </c>
      <c r="D206" s="1">
        <f>'PR-RAS'!E210</f>
        <v>53175.41</v>
      </c>
      <c r="E206" s="1">
        <v>0</v>
      </c>
      <c r="F206" s="1">
        <v>0</v>
      </c>
      <c r="G206" s="2">
        <f t="shared" si="0"/>
        <v>22078.873100000001</v>
      </c>
      <c r="H206" s="2">
        <f t="shared" si="1"/>
        <v>0.41000000000349246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1351</v>
      </c>
      <c r="D207" s="1">
        <f>'PR-RAS'!E211</f>
        <v>0</v>
      </c>
      <c r="E207" s="1">
        <v>0</v>
      </c>
      <c r="F207" s="1">
        <v>0</v>
      </c>
      <c r="G207" s="2">
        <f t="shared" si="0"/>
        <v>278.30599999999998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10675.41</v>
      </c>
      <c r="E209" s="1">
        <v>0</v>
      </c>
      <c r="F209" s="1">
        <v>0</v>
      </c>
      <c r="G209" s="2">
        <f t="shared" si="0"/>
        <v>4440.9705599999998</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42500</v>
      </c>
      <c r="E210" s="1">
        <v>0</v>
      </c>
      <c r="F210" s="1">
        <v>0</v>
      </c>
      <c r="G210" s="2">
        <f t="shared" si="0"/>
        <v>17765</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51881</v>
      </c>
      <c r="D248" s="1">
        <f>'PR-RAS'!E252</f>
        <v>21484.63</v>
      </c>
      <c r="E248" s="1">
        <v>0</v>
      </c>
      <c r="F248" s="1">
        <v>0</v>
      </c>
      <c r="G248" s="2">
        <f t="shared" si="0"/>
        <v>23428.014220000001</v>
      </c>
      <c r="H248" s="2">
        <f t="shared" si="1"/>
        <v>0.36999999999898137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51881</v>
      </c>
      <c r="D255" s="1">
        <f>'PR-RAS'!E259</f>
        <v>21484.63</v>
      </c>
      <c r="E255" s="1">
        <v>0</v>
      </c>
      <c r="F255" s="1">
        <v>0</v>
      </c>
      <c r="G255" s="2">
        <f t="shared" si="0"/>
        <v>24091.966040000003</v>
      </c>
      <c r="H255" s="2">
        <f t="shared" si="1"/>
        <v>0.36999999999898137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51881</v>
      </c>
      <c r="D256" s="1">
        <f>'PR-RAS'!E260</f>
        <v>21484.63</v>
      </c>
      <c r="E256" s="1">
        <v>0</v>
      </c>
      <c r="F256" s="1">
        <v>0</v>
      </c>
      <c r="G256" s="2">
        <f t="shared" si="0"/>
        <v>24186.816300000002</v>
      </c>
      <c r="H256" s="2">
        <f t="shared" si="1"/>
        <v>0.36999999999898137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14018516</v>
      </c>
      <c r="D285" s="1">
        <f>'PR-RAS'!E289</f>
        <v>14843162.93</v>
      </c>
      <c r="E285" s="1">
        <v>0</v>
      </c>
      <c r="F285" s="1">
        <v>0</v>
      </c>
      <c r="G285" s="2">
        <f t="shared" si="8"/>
        <v>12412175.088239999</v>
      </c>
      <c r="H285" s="2">
        <f t="shared" si="9"/>
        <v>7.0000000298023224E-2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616082</v>
      </c>
      <c r="D286" s="1">
        <f>'PR-RAS'!E290</f>
        <v>247781.79000000283</v>
      </c>
      <c r="E286" s="1">
        <v>0</v>
      </c>
      <c r="F286" s="1">
        <v>0</v>
      </c>
      <c r="G286" s="2">
        <f t="shared" si="8"/>
        <v>316818.99030000158</v>
      </c>
      <c r="H286" s="2">
        <f t="shared" si="9"/>
        <v>0.20999999716877937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241424</v>
      </c>
      <c r="D288" s="1">
        <f>'PR-RAS'!E292</f>
        <v>335880.63</v>
      </c>
      <c r="E288" s="1">
        <v>0</v>
      </c>
      <c r="F288" s="1">
        <v>0</v>
      </c>
      <c r="G288" s="2">
        <f t="shared" si="8"/>
        <v>262084.16961999997</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12980</v>
      </c>
      <c r="E291" s="1">
        <v>0</v>
      </c>
      <c r="F291" s="1">
        <v>0</v>
      </c>
      <c r="G291" s="2">
        <f t="shared" si="8"/>
        <v>7528.4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521627</v>
      </c>
      <c r="D345" s="1">
        <f>'PR-RAS'!E350</f>
        <v>314816.96999999997</v>
      </c>
      <c r="E345" s="1">
        <v>0</v>
      </c>
      <c r="F345" s="1">
        <v>0</v>
      </c>
      <c r="G345" s="2">
        <f t="shared" si="8"/>
        <v>396033.76335999992</v>
      </c>
      <c r="H345" s="2">
        <f t="shared" si="9"/>
        <v>3.0000000027939677E-2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521627</v>
      </c>
      <c r="D358" s="1">
        <f>'PR-RAS'!E363</f>
        <v>314816.96999999997</v>
      </c>
      <c r="E358" s="1">
        <v>0</v>
      </c>
      <c r="F358" s="1">
        <v>0</v>
      </c>
      <c r="G358" s="2">
        <f t="shared" si="8"/>
        <v>411000.15557999996</v>
      </c>
      <c r="H358" s="2">
        <f t="shared" si="9"/>
        <v>3.0000000027939677E-2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112000</v>
      </c>
      <c r="E359" s="1">
        <v>0</v>
      </c>
      <c r="F359" s="1">
        <v>0</v>
      </c>
      <c r="G359" s="2">
        <f t="shared" si="8"/>
        <v>80192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112000</v>
      </c>
      <c r="E361" s="1">
        <v>0</v>
      </c>
      <c r="F361" s="1">
        <v>0</v>
      </c>
      <c r="G361" s="2">
        <f t="shared" si="8"/>
        <v>80640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252728</v>
      </c>
      <c r="D364" s="1">
        <f>'PR-RAS'!E369</f>
        <v>0</v>
      </c>
      <c r="E364" s="1">
        <v>0</v>
      </c>
      <c r="F364" s="1">
        <v>0</v>
      </c>
      <c r="G364" s="2">
        <f t="shared" si="8"/>
        <v>91740.263999999996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243439</v>
      </c>
      <c r="D365" s="1">
        <f>'PR-RAS'!E370</f>
        <v>0</v>
      </c>
      <c r="E365" s="1">
        <v>0</v>
      </c>
      <c r="F365" s="1">
        <v>0</v>
      </c>
      <c r="G365" s="2">
        <f t="shared" si="8"/>
        <v>88611.796000000002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4099</v>
      </c>
      <c r="D367" s="1">
        <f>'PR-RAS'!E372</f>
        <v>0</v>
      </c>
      <c r="E367" s="1">
        <v>0</v>
      </c>
      <c r="F367" s="1">
        <v>0</v>
      </c>
      <c r="G367" s="2">
        <f t="shared" si="8"/>
        <v>1500.2339999999999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5190</v>
      </c>
      <c r="D370" s="1">
        <f>'PR-RAS'!E375</f>
        <v>0</v>
      </c>
      <c r="E370" s="1">
        <v>0</v>
      </c>
      <c r="F370" s="1">
        <v>0</v>
      </c>
      <c r="G370" s="2">
        <f t="shared" si="8"/>
        <v>1915.11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268899</v>
      </c>
      <c r="D378" s="1">
        <f>'PR-RAS'!E383</f>
        <v>202816.97</v>
      </c>
      <c r="E378" s="1">
        <v>0</v>
      </c>
      <c r="F378" s="1">
        <v>0</v>
      </c>
      <c r="G378" s="2">
        <f t="shared" si="8"/>
        <v>254298.91837999999</v>
      </c>
      <c r="H378" s="2">
        <f t="shared" si="9"/>
        <v>2.9999999998835847E-2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268899</v>
      </c>
      <c r="D379" s="1">
        <f>'PR-RAS'!E384</f>
        <v>202816.97</v>
      </c>
      <c r="E379" s="1">
        <v>0</v>
      </c>
      <c r="F379" s="1">
        <v>0</v>
      </c>
      <c r="G379" s="2">
        <f t="shared" si="8"/>
        <v>254973.45131999999</v>
      </c>
      <c r="H379" s="2">
        <f t="shared" si="9"/>
        <v>2.9999999998835847E-2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521627</v>
      </c>
      <c r="D403" s="1">
        <f>'PR-RAS'!E408</f>
        <v>314816.96999999997</v>
      </c>
      <c r="E403" s="1">
        <v>0</v>
      </c>
      <c r="F403" s="1">
        <v>0</v>
      </c>
      <c r="G403" s="2">
        <f t="shared" si="8"/>
        <v>462806.89788</v>
      </c>
      <c r="H403" s="2">
        <f t="shared" si="9"/>
        <v>3.0000000027939677E-2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1951</v>
      </c>
      <c r="D404" s="1">
        <f>'PR-RAS'!E409</f>
        <v>1951</v>
      </c>
      <c r="E404" s="1">
        <v>0</v>
      </c>
      <c r="F404" s="1">
        <v>0</v>
      </c>
      <c r="G404" s="2">
        <f t="shared" si="8"/>
        <v>2358.759</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14634598</v>
      </c>
      <c r="D407" s="1">
        <f>'PR-RAS'!E412</f>
        <v>15090944.720000003</v>
      </c>
      <c r="E407" s="1">
        <v>0</v>
      </c>
      <c r="F407" s="1">
        <v>0</v>
      </c>
      <c r="G407" s="2">
        <f t="shared" si="8"/>
        <v>18195493.900640003</v>
      </c>
      <c r="H407" s="2">
        <f t="shared" si="9"/>
        <v>0.2799999974668026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14540143</v>
      </c>
      <c r="D408" s="1">
        <f>'PR-RAS'!E413</f>
        <v>15157979.9</v>
      </c>
      <c r="E408" s="1">
        <v>0</v>
      </c>
      <c r="F408" s="1">
        <v>0</v>
      </c>
      <c r="G408" s="2">
        <f t="shared" si="8"/>
        <v>18256433.839599997</v>
      </c>
      <c r="H408" s="2">
        <f t="shared" si="9"/>
        <v>9.999999962747097E-2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94455</v>
      </c>
      <c r="D409" s="1">
        <f>'PR-RAS'!E414</f>
        <v>0</v>
      </c>
      <c r="E409" s="1">
        <v>0</v>
      </c>
      <c r="F409" s="1">
        <v>0</v>
      </c>
      <c r="G409" s="2">
        <f t="shared" si="8"/>
        <v>38537.64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67035.179999997839</v>
      </c>
      <c r="E410" s="1">
        <v>0</v>
      </c>
      <c r="F410" s="1">
        <v>0</v>
      </c>
      <c r="G410" s="2">
        <f t="shared" si="8"/>
        <v>54834.777239998228</v>
      </c>
      <c r="H410" s="2">
        <f t="shared" si="9"/>
        <v>0.17999999783933163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243375</v>
      </c>
      <c r="D411" s="1">
        <f>'PR-RAS'!E416</f>
        <v>337831.63</v>
      </c>
      <c r="E411" s="1">
        <v>0</v>
      </c>
      <c r="F411" s="1">
        <v>0</v>
      </c>
      <c r="G411" s="2">
        <f t="shared" si="8"/>
        <v>376805.68659999996</v>
      </c>
      <c r="H411" s="2">
        <f t="shared" si="9"/>
        <v>0.36999999999534339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14634598</v>
      </c>
      <c r="D633" s="1">
        <f>'PR-RAS'!E639</f>
        <v>15090944.720000003</v>
      </c>
      <c r="E633" s="1">
        <v>0</v>
      </c>
      <c r="F633" s="1">
        <v>0</v>
      </c>
      <c r="G633" s="2">
        <f t="shared" si="10"/>
        <v>28324020.062080003</v>
      </c>
      <c r="H633" s="2">
        <f t="shared" si="11"/>
        <v>0.2799999974668026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14540143</v>
      </c>
      <c r="D634" s="1">
        <f>'PR-RAS'!E640</f>
        <v>15157979.9</v>
      </c>
      <c r="E634" s="1">
        <v>0</v>
      </c>
      <c r="F634" s="1">
        <v>0</v>
      </c>
      <c r="G634" s="2">
        <f t="shared" si="10"/>
        <v>28393913.0724</v>
      </c>
      <c r="H634" s="2">
        <f t="shared" si="11"/>
        <v>9.999999962747097E-2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94455</v>
      </c>
      <c r="D635" s="1">
        <f>'PR-RAS'!E641</f>
        <v>0</v>
      </c>
      <c r="E635" s="1">
        <v>0</v>
      </c>
      <c r="F635" s="1">
        <v>0</v>
      </c>
      <c r="G635" s="2">
        <f t="shared" si="10"/>
        <v>59884.47</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67035.179999997839</v>
      </c>
      <c r="E636" s="1">
        <v>0</v>
      </c>
      <c r="F636" s="1">
        <v>0</v>
      </c>
      <c r="G636" s="2">
        <f t="shared" si="10"/>
        <v>85134.678599997264</v>
      </c>
      <c r="H636" s="2">
        <f t="shared" si="11"/>
        <v>0.17999999783933163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243375</v>
      </c>
      <c r="D637" s="1">
        <f>'PR-RAS'!E643</f>
        <v>337831.63</v>
      </c>
      <c r="E637" s="1">
        <v>0</v>
      </c>
      <c r="F637" s="1">
        <v>0</v>
      </c>
      <c r="G637" s="2">
        <f t="shared" si="10"/>
        <v>584508.33336000005</v>
      </c>
      <c r="H637" s="2">
        <f t="shared" si="11"/>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337830</v>
      </c>
      <c r="D639" s="1">
        <f>'PR-RAS'!E645</f>
        <v>270796.45000000217</v>
      </c>
      <c r="E639" s="1">
        <v>0</v>
      </c>
      <c r="F639" s="1">
        <v>0</v>
      </c>
      <c r="G639" s="2">
        <f t="shared" si="10"/>
        <v>561071.81020000274</v>
      </c>
      <c r="H639" s="2">
        <f t="shared" si="11"/>
        <v>0.45000000216532499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1004667</v>
      </c>
      <c r="D641" s="1">
        <f>'PR-RAS'!E647</f>
        <v>1087222.29</v>
      </c>
      <c r="E641" s="1">
        <v>0</v>
      </c>
      <c r="F641" s="1">
        <v>0</v>
      </c>
      <c r="G641" s="2">
        <f t="shared" si="10"/>
        <v>2034631.4112000002</v>
      </c>
      <c r="H641" s="2">
        <f t="shared" si="11"/>
        <v>0.2900000000372529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6651</v>
      </c>
      <c r="D642" s="1">
        <f>'PR-RAS'!E649</f>
        <v>0</v>
      </c>
      <c r="E642" s="1">
        <v>0</v>
      </c>
      <c r="F642" s="1">
        <v>0</v>
      </c>
      <c r="G642" s="2">
        <f t="shared" si="10"/>
        <v>4263.2910000000002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786160</v>
      </c>
      <c r="D643" s="1">
        <f>'PR-RAS'!E650</f>
        <v>0</v>
      </c>
      <c r="E643" s="1">
        <v>0</v>
      </c>
      <c r="F643" s="1">
        <v>0</v>
      </c>
      <c r="G643" s="2">
        <f t="shared" si="10"/>
        <v>504714.72000000003</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792811</v>
      </c>
      <c r="D644" s="1">
        <f>'PR-RAS'!E651</f>
        <v>0</v>
      </c>
      <c r="E644" s="1">
        <v>0</v>
      </c>
      <c r="F644" s="1">
        <v>0</v>
      </c>
      <c r="G644" s="2">
        <f t="shared" si="10"/>
        <v>509777.473</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v>
      </c>
      <c r="D647" s="1">
        <f>'PR-RAS'!E654</f>
        <v>94</v>
      </c>
      <c r="E647" s="1">
        <v>0</v>
      </c>
      <c r="F647" s="1">
        <v>0</v>
      </c>
      <c r="G647" s="2">
        <f t="shared" si="10"/>
        <v>184.756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79</v>
      </c>
      <c r="E649" s="1">
        <v>0</v>
      </c>
      <c r="F649" s="1">
        <v>0</v>
      </c>
      <c r="G649" s="2">
        <f t="shared" si="10"/>
        <v>154.87200000000001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11691028</v>
      </c>
      <c r="D668" s="1">
        <f>'PR-RAS'!E675</f>
        <v>12299314.92</v>
      </c>
      <c r="E668" s="1">
        <v>0</v>
      </c>
      <c r="F668" s="1">
        <v>0</v>
      </c>
      <c r="G668" s="2">
        <f t="shared" si="10"/>
        <v>24205201.779280003</v>
      </c>
      <c r="H668" s="2">
        <f t="shared" si="11"/>
        <v>8.0000000074505806E-2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22000</v>
      </c>
      <c r="E669" s="1">
        <v>0</v>
      </c>
      <c r="F669" s="1">
        <v>0</v>
      </c>
      <c r="G669" s="2">
        <f t="shared" si="10"/>
        <v>29392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246254</v>
      </c>
      <c r="D670" s="1">
        <f>'PR-RAS'!E677</f>
        <v>202066.96</v>
      </c>
      <c r="E670" s="1">
        <v>0</v>
      </c>
      <c r="F670" s="1">
        <v>0</v>
      </c>
      <c r="G670" s="2">
        <f t="shared" si="10"/>
        <v>435109.51847999997</v>
      </c>
      <c r="H670" s="2">
        <f t="shared" si="11"/>
        <v>4.0000000008149073E-2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34250</v>
      </c>
      <c r="D671" s="1">
        <f>'PR-RAS'!E678</f>
        <v>0</v>
      </c>
      <c r="E671" s="1">
        <v>0</v>
      </c>
      <c r="F671" s="1">
        <v>0</v>
      </c>
      <c r="G671" s="2">
        <f t="shared" si="10"/>
        <v>22947.5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254197</v>
      </c>
      <c r="D687" s="1">
        <f>'PR-RAS'!E694</f>
        <v>0</v>
      </c>
      <c r="E687" s="1">
        <v>0</v>
      </c>
      <c r="F687" s="1">
        <v>0</v>
      </c>
      <c r="G687" s="2">
        <f t="shared" si="10"/>
        <v>174379.14200000002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97469</v>
      </c>
      <c r="D690" s="1">
        <f>'PR-RAS'!E697</f>
        <v>0</v>
      </c>
      <c r="E690" s="1">
        <v>0</v>
      </c>
      <c r="F690" s="1">
        <v>0</v>
      </c>
      <c r="G690" s="2">
        <f t="shared" si="10"/>
        <v>67156.140999999989</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32723</v>
      </c>
      <c r="D703" s="1">
        <f>'PR-RAS'!E710</f>
        <v>28132.21</v>
      </c>
      <c r="E703" s="1">
        <v>0</v>
      </c>
      <c r="F703" s="1">
        <v>0</v>
      </c>
      <c r="G703" s="2">
        <f t="shared" si="10"/>
        <v>62469.168839999998</v>
      </c>
      <c r="H703" s="2">
        <f t="shared" si="11"/>
        <v>0.20999999999912689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13689</v>
      </c>
      <c r="D709" s="1">
        <f>'PR-RAS'!E716</f>
        <v>16536.95</v>
      </c>
      <c r="E709" s="1">
        <v>0</v>
      </c>
      <c r="F709" s="1">
        <v>0</v>
      </c>
      <c r="G709" s="2">
        <f t="shared" si="10"/>
        <v>33108.133199999997</v>
      </c>
      <c r="H709" s="2">
        <f t="shared" si="11"/>
        <v>4.9999999999272404E-2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55088</v>
      </c>
      <c r="D710" s="1">
        <f>'PR-RAS'!E717</f>
        <v>37339</v>
      </c>
      <c r="E710" s="1">
        <v>0</v>
      </c>
      <c r="F710" s="1">
        <v>0</v>
      </c>
      <c r="G710" s="2">
        <f t="shared" si="10"/>
        <v>92004.093999999997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336417</v>
      </c>
      <c r="D711" s="1">
        <f>'PR-RAS'!E718</f>
        <v>487200</v>
      </c>
      <c r="E711" s="1">
        <v>0</v>
      </c>
      <c r="F711" s="1">
        <v>0</v>
      </c>
      <c r="G711" s="2">
        <f t="shared" si="10"/>
        <v>930680.07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20240</v>
      </c>
      <c r="D713" s="1">
        <f>'PR-RAS'!E720</f>
        <v>36660</v>
      </c>
      <c r="E713" s="1">
        <v>0</v>
      </c>
      <c r="F713" s="1">
        <v>0</v>
      </c>
      <c r="G713" s="2">
        <f t="shared" si="10"/>
        <v>66614.720000000001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51881</v>
      </c>
      <c r="D816" s="1">
        <f>'PR-RAS'!E823</f>
        <v>21484.63</v>
      </c>
      <c r="E816" s="1">
        <v>0</v>
      </c>
      <c r="F816" s="1">
        <v>0</v>
      </c>
      <c r="G816" s="2">
        <f t="shared" si="18"/>
        <v>77302.961900000009</v>
      </c>
      <c r="H816" s="2">
        <f t="shared" si="19"/>
        <v>0.36999999999898137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14718165</v>
      </c>
      <c r="D984" s="6">
        <f>BILANCA!E6</f>
        <v>14563672.560000004</v>
      </c>
      <c r="E984" s="6">
        <v>0</v>
      </c>
      <c r="F984" s="6">
        <v>0</v>
      </c>
      <c r="G984" s="7">
        <f t="shared" ref="G984:G1241" si="22">B984/1000*C984+B984/500*D984</f>
        <v>43845.510120000006</v>
      </c>
      <c r="H984" s="7">
        <f t="shared" si="19"/>
        <v>0.43999999575316906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13291583</v>
      </c>
      <c r="D985" s="1">
        <f>BILANCA!E7</f>
        <v>13054861.260000004</v>
      </c>
      <c r="E985" s="1">
        <v>0</v>
      </c>
      <c r="F985" s="1">
        <v>0</v>
      </c>
      <c r="G985" s="2">
        <f t="shared" si="22"/>
        <v>78802.611040000018</v>
      </c>
      <c r="H985" s="2">
        <f t="shared" si="19"/>
        <v>0.26000000350177288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853606</v>
      </c>
      <c r="D986" s="1">
        <f>BILANCA!E8</f>
        <v>853606.13</v>
      </c>
      <c r="E986" s="1">
        <v>0</v>
      </c>
      <c r="F986" s="1">
        <v>0</v>
      </c>
      <c r="G986" s="2">
        <f t="shared" si="22"/>
        <v>7682.45478</v>
      </c>
      <c r="H986" s="2">
        <f t="shared" si="19"/>
        <v>0.13000000000465661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853606</v>
      </c>
      <c r="D987" s="1">
        <f>BILANCA!E9</f>
        <v>853606.13</v>
      </c>
      <c r="E987" s="1">
        <v>0</v>
      </c>
      <c r="F987" s="1">
        <v>0</v>
      </c>
      <c r="G987" s="2">
        <f t="shared" si="22"/>
        <v>10243.27304</v>
      </c>
      <c r="H987" s="2">
        <f t="shared" si="19"/>
        <v>0.13000000000465661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12437977</v>
      </c>
      <c r="D990" s="1">
        <f>BILANCA!E12</f>
        <v>12201255.130000003</v>
      </c>
      <c r="E990" s="1">
        <v>0</v>
      </c>
      <c r="F990" s="1">
        <v>0</v>
      </c>
      <c r="G990" s="2">
        <f t="shared" si="22"/>
        <v>257883.41082000005</v>
      </c>
      <c r="H990" s="2">
        <f t="shared" si="19"/>
        <v>0.13000000268220901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11706319</v>
      </c>
      <c r="D991" s="1">
        <f>BILANCA!E13</f>
        <v>11640327.830000002</v>
      </c>
      <c r="E991" s="1">
        <v>0</v>
      </c>
      <c r="F991" s="1">
        <v>0</v>
      </c>
      <c r="G991" s="2">
        <f t="shared" si="22"/>
        <v>279895.79728000006</v>
      </c>
      <c r="H991" s="2">
        <f t="shared" si="19"/>
        <v>0.16999999806284904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14858491</v>
      </c>
      <c r="D993" s="1">
        <f>BILANCA!E15</f>
        <v>14970489.630000001</v>
      </c>
      <c r="E993" s="1">
        <v>0</v>
      </c>
      <c r="F993" s="1">
        <v>0</v>
      </c>
      <c r="G993" s="2">
        <f t="shared" si="22"/>
        <v>447994.70260000008</v>
      </c>
      <c r="H993" s="2">
        <f t="shared" si="19"/>
        <v>0.36999999918043613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3152172</v>
      </c>
      <c r="D996" s="1">
        <f>BILANCA!E18</f>
        <v>3330161.8</v>
      </c>
      <c r="E996" s="1">
        <v>0</v>
      </c>
      <c r="F996" s="1">
        <v>0</v>
      </c>
      <c r="G996" s="2">
        <f t="shared" si="22"/>
        <v>127562.44279999999</v>
      </c>
      <c r="H996" s="2">
        <f t="shared" si="19"/>
        <v>0.20000000018626451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689840</v>
      </c>
      <c r="D997" s="1">
        <f>BILANCA!E19</f>
        <v>520494.1400000006</v>
      </c>
      <c r="E997" s="1">
        <v>0</v>
      </c>
      <c r="F997" s="1">
        <v>0</v>
      </c>
      <c r="G997" s="2">
        <f t="shared" si="22"/>
        <v>24231.595920000018</v>
      </c>
      <c r="H997" s="2">
        <f t="shared" si="19"/>
        <v>0.14000000059604645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2505943</v>
      </c>
      <c r="D998" s="1">
        <f>BILANCA!E20</f>
        <v>2508129.16</v>
      </c>
      <c r="E998" s="1">
        <v>0</v>
      </c>
      <c r="F998" s="1">
        <v>0</v>
      </c>
      <c r="G998" s="2">
        <f t="shared" si="22"/>
        <v>112833.01980000001</v>
      </c>
      <c r="H998" s="2">
        <f t="shared" si="19"/>
        <v>0.16000000014901161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51865</v>
      </c>
      <c r="D999" s="1">
        <f>BILANCA!E21</f>
        <v>51865.22</v>
      </c>
      <c r="E999" s="1">
        <v>0</v>
      </c>
      <c r="F999" s="1">
        <v>0</v>
      </c>
      <c r="G999" s="2">
        <f t="shared" si="22"/>
        <v>2489.5270399999999</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341027</v>
      </c>
      <c r="D1000" s="1">
        <f>BILANCA!E22</f>
        <v>341027.01</v>
      </c>
      <c r="E1000" s="1">
        <v>0</v>
      </c>
      <c r="F1000" s="1">
        <v>0</v>
      </c>
      <c r="G1000" s="2">
        <f t="shared" si="22"/>
        <v>17392.377340000003</v>
      </c>
      <c r="H1000" s="2">
        <f t="shared" si="19"/>
        <v>1.0000000009313226E-2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13239</v>
      </c>
      <c r="D1001" s="1">
        <f>BILANCA!E23</f>
        <v>13239.28</v>
      </c>
      <c r="E1001" s="1">
        <v>0</v>
      </c>
      <c r="F1001" s="1">
        <v>0</v>
      </c>
      <c r="G1001" s="2">
        <f t="shared" si="22"/>
        <v>714.91607999999997</v>
      </c>
      <c r="H1001" s="2">
        <f t="shared" si="19"/>
        <v>0.28000000000065484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18919</v>
      </c>
      <c r="D1002" s="1">
        <f>BILANCA!E24</f>
        <v>18919.04</v>
      </c>
      <c r="E1002" s="1">
        <v>0</v>
      </c>
      <c r="F1002" s="1">
        <v>0</v>
      </c>
      <c r="G1002" s="2">
        <f t="shared" si="22"/>
        <v>1078.3845200000001</v>
      </c>
      <c r="H1002" s="2">
        <f t="shared" si="19"/>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136917</v>
      </c>
      <c r="D1003" s="1">
        <f>BILANCA!E25</f>
        <v>136916.9</v>
      </c>
      <c r="E1003" s="1">
        <v>0</v>
      </c>
      <c r="F1003" s="1">
        <v>0</v>
      </c>
      <c r="G1003" s="2">
        <f t="shared" si="22"/>
        <v>8215.0159999999996</v>
      </c>
      <c r="H1003" s="2">
        <f t="shared" si="19"/>
        <v>0.10000000000582077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454028</v>
      </c>
      <c r="D1004" s="1">
        <f>BILANCA!E26</f>
        <v>454027.56</v>
      </c>
      <c r="E1004" s="1">
        <v>0</v>
      </c>
      <c r="F1004" s="1">
        <v>0</v>
      </c>
      <c r="G1004" s="2">
        <f t="shared" si="22"/>
        <v>28603.74552</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2832098</v>
      </c>
      <c r="D1006" s="1">
        <f>BILANCA!E28</f>
        <v>3003630.03</v>
      </c>
      <c r="E1006" s="1">
        <v>0</v>
      </c>
      <c r="F1006" s="1">
        <v>0</v>
      </c>
      <c r="G1006" s="2">
        <f t="shared" si="22"/>
        <v>203305.23537999997</v>
      </c>
      <c r="H1006" s="2">
        <f t="shared" si="19"/>
        <v>2.9999999795109034E-2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41818</v>
      </c>
      <c r="D1013" s="1">
        <f>BILANCA!E35</f>
        <v>40433.159999999916</v>
      </c>
      <c r="E1013" s="1">
        <v>0</v>
      </c>
      <c r="F1013" s="1">
        <v>0</v>
      </c>
      <c r="G1013" s="2">
        <f t="shared" si="22"/>
        <v>3680.5295999999948</v>
      </c>
      <c r="H1013" s="2">
        <f t="shared" si="19"/>
        <v>0.15999999991618097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1406148</v>
      </c>
      <c r="D1014" s="1">
        <f>BILANCA!E36</f>
        <v>1608965.48</v>
      </c>
      <c r="E1014" s="1">
        <v>0</v>
      </c>
      <c r="F1014" s="1">
        <v>0</v>
      </c>
      <c r="G1014" s="2">
        <f t="shared" si="22"/>
        <v>143346.44775999998</v>
      </c>
      <c r="H1014" s="2">
        <f t="shared" si="19"/>
        <v>0.47999999998137355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1364330</v>
      </c>
      <c r="D1018" s="1">
        <f>BILANCA!E40</f>
        <v>1568532.32</v>
      </c>
      <c r="E1018" s="1">
        <v>0</v>
      </c>
      <c r="F1018" s="1">
        <v>0</v>
      </c>
      <c r="G1018" s="2">
        <f t="shared" si="22"/>
        <v>157548.81240000002</v>
      </c>
      <c r="H1018" s="2">
        <f t="shared" si="19"/>
        <v>0.32000000006519258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13237</v>
      </c>
      <c r="D1025" s="1">
        <f>BILANCA!E47</f>
        <v>13237</v>
      </c>
      <c r="E1025" s="1">
        <v>0</v>
      </c>
      <c r="F1025" s="1">
        <v>0</v>
      </c>
      <c r="G1025" s="2">
        <f t="shared" si="22"/>
        <v>1667.8620000000001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13237</v>
      </c>
      <c r="D1028" s="1">
        <f>BILANCA!E50</f>
        <v>13237</v>
      </c>
      <c r="E1028" s="1">
        <v>0</v>
      </c>
      <c r="F1028" s="1">
        <v>0</v>
      </c>
      <c r="G1028" s="2">
        <f t="shared" si="22"/>
        <v>1786.9949999999999</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715478</v>
      </c>
      <c r="D1032" s="1">
        <f>BILANCA!E54</f>
        <v>722910.6</v>
      </c>
      <c r="E1032" s="1">
        <v>0</v>
      </c>
      <c r="F1032" s="1">
        <v>0</v>
      </c>
      <c r="G1032" s="2">
        <f t="shared" si="22"/>
        <v>105903.66080000001</v>
      </c>
      <c r="H1032" s="2">
        <f t="shared" si="19"/>
        <v>0.40000000002328306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715478</v>
      </c>
      <c r="D1033" s="1">
        <f>BILANCA!E55</f>
        <v>722910.6</v>
      </c>
      <c r="E1033" s="1">
        <v>0</v>
      </c>
      <c r="F1033" s="1">
        <v>0</v>
      </c>
      <c r="G1033" s="2">
        <f t="shared" si="22"/>
        <v>108064.95999999999</v>
      </c>
      <c r="H1033" s="2">
        <f t="shared" si="19"/>
        <v>0.40000000002328306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1426582</v>
      </c>
      <c r="D1046" s="1">
        <f>BILANCA!E68</f>
        <v>1508811.3</v>
      </c>
      <c r="E1046" s="1">
        <v>0</v>
      </c>
      <c r="F1046" s="1">
        <v>0</v>
      </c>
      <c r="G1046" s="2">
        <f t="shared" si="22"/>
        <v>279984.8898</v>
      </c>
      <c r="H1046" s="2">
        <f t="shared" si="19"/>
        <v>0.30000000004656613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67110</v>
      </c>
      <c r="D1056" s="1">
        <f>BILANCA!E78</f>
        <v>134671.85</v>
      </c>
      <c r="E1056" s="1">
        <v>0</v>
      </c>
      <c r="F1056" s="1">
        <v>0</v>
      </c>
      <c r="G1056" s="2">
        <f t="shared" si="22"/>
        <v>24561.1201</v>
      </c>
      <c r="H1056" s="2">
        <f t="shared" si="19"/>
        <v>0.14999999999417923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67110</v>
      </c>
      <c r="D1064" s="1">
        <f>BILANCA!E86</f>
        <v>134671.85</v>
      </c>
      <c r="E1064" s="1">
        <v>0</v>
      </c>
      <c r="F1064" s="1">
        <v>0</v>
      </c>
      <c r="G1064" s="2">
        <f t="shared" si="22"/>
        <v>27252.7497</v>
      </c>
      <c r="H1064" s="2">
        <f t="shared" si="19"/>
        <v>0.14999999999417923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354805</v>
      </c>
      <c r="D1124" s="1">
        <f>BILANCA!E146</f>
        <v>286917.16000000003</v>
      </c>
      <c r="E1124" s="1">
        <v>0</v>
      </c>
      <c r="F1124" s="1">
        <v>0</v>
      </c>
      <c r="G1124" s="2">
        <f t="shared" si="22"/>
        <v>130938.14412000001</v>
      </c>
      <c r="H1124" s="2">
        <f t="shared" si="23"/>
        <v>0.16000000003259629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5234</v>
      </c>
      <c r="D1137" s="1">
        <f>BILANCA!E159</f>
        <v>3139.78</v>
      </c>
      <c r="E1137" s="1">
        <v>0</v>
      </c>
      <c r="F1137" s="1">
        <v>0</v>
      </c>
      <c r="G1137" s="2">
        <f t="shared" si="22"/>
        <v>1773.08824</v>
      </c>
      <c r="H1137" s="2">
        <f t="shared" si="23"/>
        <v>0.21999999999979991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11740</v>
      </c>
      <c r="D1138" s="1">
        <f>BILANCA!E160</f>
        <v>12980</v>
      </c>
      <c r="E1138" s="1">
        <v>0</v>
      </c>
      <c r="F1138" s="1">
        <v>0</v>
      </c>
      <c r="G1138" s="2">
        <f t="shared" si="22"/>
        <v>5843.5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337831</v>
      </c>
      <c r="D1139" s="1">
        <f>BILANCA!E161</f>
        <v>270797.38</v>
      </c>
      <c r="E1139" s="1">
        <v>0</v>
      </c>
      <c r="F1139" s="1">
        <v>0</v>
      </c>
      <c r="G1139" s="2">
        <f t="shared" si="22"/>
        <v>137190.41856000002</v>
      </c>
      <c r="H1139" s="2">
        <f t="shared" si="23"/>
        <v>0.38000000000465661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1004667</v>
      </c>
      <c r="D1148" s="1">
        <f>BILANCA!E170</f>
        <v>1087222.29</v>
      </c>
      <c r="E1148" s="1">
        <v>0</v>
      </c>
      <c r="F1148" s="1">
        <v>0</v>
      </c>
      <c r="G1148" s="2">
        <f t="shared" si="22"/>
        <v>524553.41070000001</v>
      </c>
      <c r="H1148" s="2">
        <f t="shared" si="23"/>
        <v>0.2900000000372529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1004667</v>
      </c>
      <c r="D1151" s="1">
        <f>BILANCA!E173</f>
        <v>1087222.29</v>
      </c>
      <c r="E1151" s="1">
        <v>0</v>
      </c>
      <c r="F1151" s="1">
        <v>0</v>
      </c>
      <c r="G1151" s="2">
        <f t="shared" si="22"/>
        <v>534090.74544000009</v>
      </c>
      <c r="H1151" s="2">
        <f t="shared" si="23"/>
        <v>0.2900000000372529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14718165</v>
      </c>
      <c r="D1152" s="1">
        <f>BILANCA!E175</f>
        <v>14563672.559999999</v>
      </c>
      <c r="E1152" s="1">
        <v>0</v>
      </c>
      <c r="F1152" s="1">
        <v>0</v>
      </c>
      <c r="G1152" s="2">
        <f t="shared" si="22"/>
        <v>7409891.2102799993</v>
      </c>
      <c r="H1152" s="2">
        <f t="shared" si="23"/>
        <v>0.44000000134110451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1071767</v>
      </c>
      <c r="D1153" s="1">
        <f>BILANCA!E176</f>
        <v>1221883.01</v>
      </c>
      <c r="E1153" s="1">
        <v>0</v>
      </c>
      <c r="F1153" s="1">
        <v>0</v>
      </c>
      <c r="G1153" s="2">
        <f t="shared" si="22"/>
        <v>597640.61340000003</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1071767</v>
      </c>
      <c r="D1154" s="1">
        <f>BILANCA!E177</f>
        <v>1221882.1000000001</v>
      </c>
      <c r="E1154" s="1">
        <v>0</v>
      </c>
      <c r="F1154" s="1">
        <v>0</v>
      </c>
      <c r="G1154" s="2">
        <f t="shared" si="22"/>
        <v>601155.83520000009</v>
      </c>
      <c r="H1154" s="2">
        <f t="shared" si="23"/>
        <v>0.10000000009313226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951401</v>
      </c>
      <c r="D1155" s="1">
        <f>BILANCA!E178</f>
        <v>1012455.25</v>
      </c>
      <c r="E1155" s="1">
        <v>0</v>
      </c>
      <c r="F1155" s="1">
        <v>0</v>
      </c>
      <c r="G1155" s="2">
        <f t="shared" si="22"/>
        <v>511925.57799999998</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63499</v>
      </c>
      <c r="D1156" s="1">
        <f>BILANCA!E179</f>
        <v>81688.34</v>
      </c>
      <c r="E1156" s="1">
        <v>0</v>
      </c>
      <c r="F1156" s="1">
        <v>0</v>
      </c>
      <c r="G1156" s="2">
        <f t="shared" si="22"/>
        <v>39249.492639999997</v>
      </c>
      <c r="H1156" s="2">
        <f t="shared" si="23"/>
        <v>0.33999999999650754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56867</v>
      </c>
      <c r="D1165" s="1">
        <f>BILANCA!E188</f>
        <v>127738.51</v>
      </c>
      <c r="E1165" s="1">
        <v>0</v>
      </c>
      <c r="F1165" s="1">
        <v>0</v>
      </c>
      <c r="G1165" s="2">
        <f t="shared" si="22"/>
        <v>56846.611639999996</v>
      </c>
      <c r="H1165" s="2">
        <f t="shared" si="23"/>
        <v>0.49000000000523869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0.91</v>
      </c>
      <c r="E1211" s="1">
        <v>0</v>
      </c>
      <c r="F1211" s="1">
        <v>0</v>
      </c>
      <c r="G1211" s="2">
        <f t="shared" si="22"/>
        <v>0.41496000000000005</v>
      </c>
      <c r="H1211" s="2">
        <f t="shared" si="23"/>
        <v>8.9999999999999969E-2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0.91</v>
      </c>
      <c r="E1213" s="1">
        <v>0</v>
      </c>
      <c r="F1213" s="1">
        <v>0</v>
      </c>
      <c r="G1213" s="2">
        <f t="shared" si="22"/>
        <v>0.41860000000000003</v>
      </c>
      <c r="H1213" s="2">
        <f t="shared" si="23"/>
        <v>8.9999999999999969E-2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13646398</v>
      </c>
      <c r="D1214" s="1">
        <f>BILANCA!E237</f>
        <v>13341789.549999999</v>
      </c>
      <c r="E1214" s="1">
        <v>0</v>
      </c>
      <c r="F1214" s="1">
        <v>0</v>
      </c>
      <c r="G1214" s="2">
        <f t="shared" si="22"/>
        <v>9316224.7100999989</v>
      </c>
      <c r="H1214" s="2">
        <f t="shared" si="23"/>
        <v>0.45000000111758709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13291593</v>
      </c>
      <c r="D1215" s="1">
        <f>BILANCA!E238</f>
        <v>13054873.32</v>
      </c>
      <c r="E1215" s="1">
        <v>0</v>
      </c>
      <c r="F1215" s="1">
        <v>0</v>
      </c>
      <c r="G1215" s="2">
        <f t="shared" si="22"/>
        <v>9141110.79648</v>
      </c>
      <c r="H1215" s="2">
        <f t="shared" si="23"/>
        <v>0.32000000029802322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13291593</v>
      </c>
      <c r="D1216" s="1">
        <f>BILANCA!E239</f>
        <v>13054873.32</v>
      </c>
      <c r="E1216" s="1">
        <v>0</v>
      </c>
      <c r="F1216" s="1">
        <v>0</v>
      </c>
      <c r="G1216" s="2">
        <f t="shared" si="22"/>
        <v>9180512.1361200009</v>
      </c>
      <c r="H1216" s="2">
        <f t="shared" si="23"/>
        <v>0.32000000029802322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13291593</v>
      </c>
      <c r="D1217" s="1">
        <f>BILANCA!E240</f>
        <v>13052686.65</v>
      </c>
      <c r="E1217" s="1">
        <v>0</v>
      </c>
      <c r="F1217" s="1">
        <v>0</v>
      </c>
      <c r="G1217" s="2">
        <f t="shared" si="22"/>
        <v>9218890.1141999997</v>
      </c>
      <c r="H1217" s="2">
        <f t="shared" si="23"/>
        <v>0.34999999962747097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2186.67</v>
      </c>
      <c r="E1218" s="1">
        <v>0</v>
      </c>
      <c r="F1218" s="1">
        <v>0</v>
      </c>
      <c r="G1218" s="2">
        <f t="shared" si="22"/>
        <v>1027.7348999999999</v>
      </c>
      <c r="H1218" s="2">
        <f t="shared" si="23"/>
        <v>0.32999999999992724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337830</v>
      </c>
      <c r="D1222" s="1">
        <f>BILANCA!E245</f>
        <v>270796.45</v>
      </c>
      <c r="E1222" s="1">
        <v>0</v>
      </c>
      <c r="F1222" s="1">
        <v>0</v>
      </c>
      <c r="G1222" s="2">
        <f t="shared" si="22"/>
        <v>210182.07309999998</v>
      </c>
      <c r="H1222" s="2">
        <f t="shared" si="23"/>
        <v>0.45000000001164153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337830</v>
      </c>
      <c r="D1223" s="1">
        <f>BILANCA!E246</f>
        <v>270796.45</v>
      </c>
      <c r="E1223" s="1">
        <v>0</v>
      </c>
      <c r="F1223" s="1">
        <v>0</v>
      </c>
      <c r="G1223" s="2">
        <f t="shared" si="22"/>
        <v>211061.49599999998</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335879</v>
      </c>
      <c r="D1224" s="1">
        <f>BILANCA!E247</f>
        <v>268845.45</v>
      </c>
      <c r="E1224" s="1">
        <v>0</v>
      </c>
      <c r="F1224" s="1">
        <v>0</v>
      </c>
      <c r="G1224" s="2">
        <f t="shared" si="22"/>
        <v>210530.34590000001</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1951</v>
      </c>
      <c r="D1225" s="1">
        <f>BILANCA!E248</f>
        <v>1951</v>
      </c>
      <c r="E1225" s="1">
        <v>0</v>
      </c>
      <c r="F1225" s="1">
        <v>0</v>
      </c>
      <c r="G1225" s="2">
        <f t="shared" si="22"/>
        <v>1416.4259999999999</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16975</v>
      </c>
      <c r="D1232" s="1">
        <f>BILANCA!E255</f>
        <v>16119.78</v>
      </c>
      <c r="E1232" s="1">
        <v>0</v>
      </c>
      <c r="F1232" s="1">
        <v>0</v>
      </c>
      <c r="G1232" s="2">
        <f t="shared" si="22"/>
        <v>12254.425439999999</v>
      </c>
      <c r="H1232" s="2">
        <f t="shared" si="23"/>
        <v>0.21999999999934516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780499</v>
      </c>
      <c r="D1236" s="1">
        <f>BILANCA!E259</f>
        <v>1280499.6399999999</v>
      </c>
      <c r="E1236" s="1">
        <v>0</v>
      </c>
      <c r="F1236" s="1">
        <v>0</v>
      </c>
      <c r="G1236" s="2">
        <f t="shared" si="22"/>
        <v>845399.06483999989</v>
      </c>
      <c r="H1236" s="2">
        <f t="shared" si="23"/>
        <v>0.36000000010244548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780499</v>
      </c>
      <c r="D1237" s="1">
        <f>BILANCA!E260</f>
        <v>1280499.6399999999</v>
      </c>
      <c r="E1237" s="1">
        <v>0</v>
      </c>
      <c r="F1237" s="1">
        <v>0</v>
      </c>
      <c r="G1237" s="2">
        <f t="shared" si="22"/>
        <v>848740.56311999995</v>
      </c>
      <c r="H1237" s="2">
        <f t="shared" si="23"/>
        <v>0.36000000010244548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354805</v>
      </c>
      <c r="D1241" s="1">
        <f>BILANCA!E265</f>
        <v>286917.15999999997</v>
      </c>
      <c r="E1241" s="1">
        <v>0</v>
      </c>
      <c r="F1241" s="1">
        <v>0</v>
      </c>
      <c r="G1241" s="2">
        <f t="shared" si="22"/>
        <v>239588.94456</v>
      </c>
      <c r="H1241" s="2">
        <f t="shared" si="23"/>
        <v>0.15999999997438863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67097</v>
      </c>
      <c r="D1244" s="1">
        <f>BILANCA!E268</f>
        <v>134659.31</v>
      </c>
      <c r="E1244" s="1">
        <v>0</v>
      </c>
      <c r="F1244" s="1">
        <v>0</v>
      </c>
      <c r="G1244" s="2">
        <f t="shared" si="24"/>
        <v>87804.476819999996</v>
      </c>
      <c r="H1244" s="2">
        <f t="shared" si="23"/>
        <v>0.30999999999767169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12.54</v>
      </c>
      <c r="D1247" s="1">
        <f>BILANCA!E271</f>
        <v>12.54</v>
      </c>
      <c r="E1247" s="1">
        <v>0</v>
      </c>
      <c r="F1247" s="1">
        <v>0</v>
      </c>
      <c r="G1247" s="2">
        <f t="shared" si="24"/>
        <v>9.9316800000000001</v>
      </c>
      <c r="H1247" s="2">
        <f t="shared" si="23"/>
        <v>0.92000000000000171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337831</v>
      </c>
      <c r="D1262" s="1">
        <f>BILANCA!E286</f>
        <v>270797.38</v>
      </c>
      <c r="E1262" s="1">
        <v>0</v>
      </c>
      <c r="F1262" s="1">
        <v>0</v>
      </c>
      <c r="G1262" s="2">
        <f t="shared" si="24"/>
        <v>245359.78704000002</v>
      </c>
      <c r="H1262" s="2">
        <f t="shared" si="23"/>
        <v>0.38000000000465661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1071767</v>
      </c>
      <c r="D1264" s="1">
        <f>BILANCA!E288</f>
        <v>1221882.1000000001</v>
      </c>
      <c r="E1264" s="1">
        <v>0</v>
      </c>
      <c r="F1264" s="1">
        <v>0</v>
      </c>
      <c r="G1264" s="2">
        <f t="shared" si="24"/>
        <v>987864.26720000012</v>
      </c>
      <c r="H1264" s="2">
        <f t="shared" si="23"/>
        <v>0.10000000009313226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55867.43</v>
      </c>
      <c r="D1278" s="1">
        <f>BILANCA!E302</f>
        <v>127737</v>
      </c>
      <c r="E1278" s="1">
        <v>0</v>
      </c>
      <c r="F1278" s="1">
        <v>0</v>
      </c>
      <c r="G1278" s="2">
        <f t="shared" si="24"/>
        <v>91845.721850000002</v>
      </c>
      <c r="H1278" s="2">
        <f t="shared" si="23"/>
        <v>0.43000000000029104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14540143</v>
      </c>
      <c r="D1408" s="1">
        <f>'RAS-funkcijski'!E114</f>
        <v>15157979.9</v>
      </c>
      <c r="E1408" s="1">
        <v>0</v>
      </c>
      <c r="F1408" s="1">
        <v>0</v>
      </c>
      <c r="G1408" s="2">
        <f t="shared" si="24"/>
        <v>4934171.3080000002</v>
      </c>
      <c r="H1408" s="2">
        <f t="shared" si="27"/>
        <v>9.999999962747097E-2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14540143</v>
      </c>
      <c r="D1409" s="1">
        <f>'RAS-funkcijski'!E115</f>
        <v>15157979.9</v>
      </c>
      <c r="E1409" s="1">
        <v>0</v>
      </c>
      <c r="F1409" s="1">
        <v>0</v>
      </c>
      <c r="G1409" s="2">
        <f t="shared" si="24"/>
        <v>4979027.4107999997</v>
      </c>
      <c r="H1409" s="2">
        <f t="shared" si="27"/>
        <v>9.999999962747097E-2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14540143</v>
      </c>
      <c r="D1411" s="1">
        <f>'RAS-funkcijski'!E117</f>
        <v>15157979.9</v>
      </c>
      <c r="E1411" s="1">
        <v>0</v>
      </c>
      <c r="F1411" s="1">
        <v>0</v>
      </c>
      <c r="G1411" s="2">
        <f t="shared" si="24"/>
        <v>5068739.6163999997</v>
      </c>
      <c r="H1411" s="2">
        <f t="shared" si="27"/>
        <v>9.999999962747097E-2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14540143</v>
      </c>
      <c r="D1435" s="13">
        <f>'RAS-funkcijski'!E141</f>
        <v>15157979.9</v>
      </c>
      <c r="E1435" s="13">
        <v>0</v>
      </c>
      <c r="F1435" s="13">
        <v>0</v>
      </c>
      <c r="G1435" s="14">
        <f t="shared" si="24"/>
        <v>6145286.0836000005</v>
      </c>
      <c r="H1435" s="14">
        <f t="shared" si="27"/>
        <v>9.999999962747097E-2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2186.67</v>
      </c>
      <c r="D1436" s="6">
        <f>'P-VRIO'!E5</f>
        <v>0</v>
      </c>
      <c r="E1436" s="6">
        <v>0</v>
      </c>
      <c r="F1436" s="6">
        <v>0</v>
      </c>
      <c r="G1436" s="7">
        <f t="shared" si="24"/>
        <v>2.1866700000000003</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2186.67</v>
      </c>
      <c r="D1453" s="1">
        <f>'P-VRIO'!E22</f>
        <v>0</v>
      </c>
      <c r="E1453" s="1">
        <v>0</v>
      </c>
      <c r="F1453" s="1">
        <v>0</v>
      </c>
      <c r="G1453" s="2">
        <f t="shared" si="24"/>
        <v>39.360059999999997</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2186.67</v>
      </c>
      <c r="D1454" s="1">
        <f>'P-VRIO'!E23</f>
        <v>0</v>
      </c>
      <c r="E1454" s="1">
        <v>0</v>
      </c>
      <c r="F1454" s="1">
        <v>0</v>
      </c>
      <c r="G1454" s="2">
        <f t="shared" si="24"/>
        <v>41.546730000000004</v>
      </c>
      <c r="H1454" s="2">
        <f t="shared" si="27"/>
        <v>0.32999999999992724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2186.67</v>
      </c>
      <c r="D1456" s="1">
        <f>'P-VRIO'!E25</f>
        <v>0</v>
      </c>
      <c r="E1456" s="1">
        <v>0</v>
      </c>
      <c r="F1456" s="1">
        <v>0</v>
      </c>
      <c r="G1456" s="2">
        <f t="shared" si="24"/>
        <v>45.920070000000003</v>
      </c>
      <c r="H1456" s="2">
        <f t="shared" si="27"/>
        <v>0.32999999999992724</v>
      </c>
      <c r="I1456" s="10">
        <f t="shared" si="30"/>
        <v>15.153623099996659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1071767.0900000001</v>
      </c>
      <c r="D1480" s="6"/>
      <c r="E1480" s="6">
        <v>0</v>
      </c>
      <c r="F1480" s="6">
        <v>0</v>
      </c>
      <c r="G1480" s="7">
        <f t="shared" ref="G1480:G1580" si="34">B1480/1000*C1480</f>
        <v>1071.7670900000001</v>
      </c>
      <c r="H1480" s="7">
        <f t="shared" ref="H1480:H1580" si="35">ABS(C1480-ROUND(C1480,0))</f>
        <v>9.0000000083819032E-2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15445902.770000001</v>
      </c>
      <c r="D1481" s="1">
        <v>0</v>
      </c>
      <c r="E1481" s="1">
        <v>0</v>
      </c>
      <c r="F1481" s="1">
        <v>0</v>
      </c>
      <c r="G1481" s="2">
        <f t="shared" si="34"/>
        <v>30891.805540000005</v>
      </c>
      <c r="H1481" s="2">
        <f t="shared" si="35"/>
        <v>0.22999999858438969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15131085.800000001</v>
      </c>
      <c r="D1483" s="1">
        <v>0</v>
      </c>
      <c r="E1483" s="1">
        <v>0</v>
      </c>
      <c r="F1483" s="1">
        <v>0</v>
      </c>
      <c r="G1483" s="2">
        <f t="shared" si="34"/>
        <v>60524.343200000003</v>
      </c>
      <c r="H1483" s="2">
        <f t="shared" si="35"/>
        <v>0.19999999925494194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12278464.91</v>
      </c>
      <c r="D1484" s="1">
        <v>0</v>
      </c>
      <c r="E1484" s="1">
        <v>0</v>
      </c>
      <c r="F1484" s="1">
        <v>0</v>
      </c>
      <c r="G1484" s="2">
        <f t="shared" si="34"/>
        <v>61392.324550000005</v>
      </c>
      <c r="H1484" s="2">
        <f t="shared" si="35"/>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2648048.36</v>
      </c>
      <c r="D1485" s="1">
        <v>0</v>
      </c>
      <c r="E1485" s="1">
        <v>0</v>
      </c>
      <c r="F1485" s="1">
        <v>0</v>
      </c>
      <c r="G1485" s="2">
        <f t="shared" si="34"/>
        <v>15888.290159999999</v>
      </c>
      <c r="H1485" s="2">
        <f t="shared" si="35"/>
        <v>0.35999999986961484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53175.41</v>
      </c>
      <c r="D1486" s="1">
        <v>0</v>
      </c>
      <c r="E1486" s="1">
        <v>0</v>
      </c>
      <c r="F1486" s="1">
        <v>0</v>
      </c>
      <c r="G1486" s="2">
        <f t="shared" si="34"/>
        <v>372.22787000000005</v>
      </c>
      <c r="H1486" s="2">
        <f t="shared" si="35"/>
        <v>0.41000000000349246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21484.63</v>
      </c>
      <c r="D1489" s="1">
        <v>0</v>
      </c>
      <c r="E1489" s="1">
        <v>0</v>
      </c>
      <c r="F1489" s="1">
        <v>0</v>
      </c>
      <c r="G1489" s="2">
        <f t="shared" si="34"/>
        <v>214.84630000000001</v>
      </c>
      <c r="H1489" s="2">
        <f t="shared" si="35"/>
        <v>0.36999999999898137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129912.49</v>
      </c>
      <c r="D1491" s="1">
        <v>0</v>
      </c>
      <c r="E1491" s="1">
        <v>0</v>
      </c>
      <c r="F1491" s="1">
        <v>0</v>
      </c>
      <c r="G1491" s="2">
        <f t="shared" si="34"/>
        <v>1558.9498800000001</v>
      </c>
      <c r="H1491" s="2">
        <f t="shared" si="35"/>
        <v>0.49000000000523869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314816.96999999997</v>
      </c>
      <c r="D1492" s="1">
        <v>0</v>
      </c>
      <c r="E1492" s="1">
        <v>0</v>
      </c>
      <c r="F1492" s="1">
        <v>0</v>
      </c>
      <c r="G1492" s="2">
        <f t="shared" si="34"/>
        <v>4092.6206099999995</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15295787.760000002</v>
      </c>
      <c r="D1499" s="1">
        <v>0</v>
      </c>
      <c r="E1499" s="1">
        <v>0</v>
      </c>
      <c r="F1499" s="1">
        <v>0</v>
      </c>
      <c r="G1499" s="2">
        <f t="shared" si="34"/>
        <v>305915.75520000001</v>
      </c>
      <c r="H1499" s="2">
        <f t="shared" si="35"/>
        <v>0.23999999836087227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14980970.790000001</v>
      </c>
      <c r="D1501" s="1">
        <v>0</v>
      </c>
      <c r="E1501" s="1">
        <v>0</v>
      </c>
      <c r="F1501" s="1">
        <v>0</v>
      </c>
      <c r="G1501" s="2">
        <f t="shared" si="34"/>
        <v>329581.35738</v>
      </c>
      <c r="H1501" s="2">
        <f t="shared" si="35"/>
        <v>0.20999999903142452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12217410.33</v>
      </c>
      <c r="D1502" s="1">
        <v>0</v>
      </c>
      <c r="E1502" s="1">
        <v>0</v>
      </c>
      <c r="F1502" s="1">
        <v>0</v>
      </c>
      <c r="G1502" s="2">
        <f t="shared" si="34"/>
        <v>281000.43758999999</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2629859.0099999998</v>
      </c>
      <c r="D1503" s="1">
        <v>0</v>
      </c>
      <c r="E1503" s="1">
        <v>0</v>
      </c>
      <c r="F1503" s="1">
        <v>0</v>
      </c>
      <c r="G1503" s="2">
        <f t="shared" si="34"/>
        <v>63116.616239999996</v>
      </c>
      <c r="H1503" s="2">
        <f t="shared" si="35"/>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53175.41</v>
      </c>
      <c r="D1504" s="1">
        <v>0</v>
      </c>
      <c r="E1504" s="1">
        <v>0</v>
      </c>
      <c r="F1504" s="1">
        <v>0</v>
      </c>
      <c r="G1504" s="2">
        <f t="shared" si="34"/>
        <v>1329.3852500000003</v>
      </c>
      <c r="H1504" s="2">
        <f t="shared" si="35"/>
        <v>0.41000000000349246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21484.63</v>
      </c>
      <c r="D1507" s="1">
        <v>0</v>
      </c>
      <c r="E1507" s="1">
        <v>0</v>
      </c>
      <c r="F1507" s="1">
        <v>0</v>
      </c>
      <c r="G1507" s="2">
        <f t="shared" si="34"/>
        <v>601.56964000000005</v>
      </c>
      <c r="H1507" s="2">
        <f t="shared" si="35"/>
        <v>0.36999999999898137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59041.41</v>
      </c>
      <c r="D1509" s="1">
        <v>0</v>
      </c>
      <c r="E1509" s="1">
        <v>0</v>
      </c>
      <c r="F1509" s="1">
        <v>0</v>
      </c>
      <c r="G1509" s="2">
        <f t="shared" si="34"/>
        <v>1771.2423000000001</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314816.96999999997</v>
      </c>
      <c r="D1510" s="1">
        <v>0</v>
      </c>
      <c r="E1510" s="1">
        <v>0</v>
      </c>
      <c r="F1510" s="1">
        <v>0</v>
      </c>
      <c r="G1510" s="2">
        <f t="shared" si="34"/>
        <v>9759.3260699999992</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1221882.0999999996</v>
      </c>
      <c r="D1517" s="1">
        <v>0</v>
      </c>
      <c r="E1517" s="1">
        <v>0</v>
      </c>
      <c r="F1517" s="1">
        <v>0</v>
      </c>
      <c r="G1517" s="2">
        <f t="shared" si="34"/>
        <v>46431.519799999987</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1221882.1000000001</v>
      </c>
      <c r="D1576" s="1">
        <v>0</v>
      </c>
      <c r="E1576" s="1">
        <v>0</v>
      </c>
      <c r="F1576" s="1">
        <v>0</v>
      </c>
      <c r="G1576" s="2">
        <f t="shared" si="34"/>
        <v>118522.56370000001</v>
      </c>
      <c r="H1576" s="2">
        <f t="shared" si="35"/>
        <v>0.10000000009313226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1221882.1000000001</v>
      </c>
      <c r="D1578" s="1">
        <v>0</v>
      </c>
      <c r="E1578" s="1">
        <v>0</v>
      </c>
      <c r="F1578" s="1">
        <v>0</v>
      </c>
      <c r="G1578" s="2">
        <f t="shared" si="34"/>
        <v>120966.32790000002</v>
      </c>
      <c r="H1578" s="2">
        <f t="shared" si="35"/>
        <v>0.10000000009313226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12229</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4"/>
      <c r="F8" s="315" t="s">
        <v>32</v>
      </c>
      <c r="G8" s="316"/>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4"/>
      <c r="F9" s="317" t="s">
        <v>33</v>
      </c>
      <c r="G9" s="318"/>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4"/>
      <c r="F10" s="315" t="s">
        <v>36</v>
      </c>
      <c r="G10" s="316"/>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5"/>
      <c r="F11" s="328" t="s">
        <v>37</v>
      </c>
      <c r="G11" s="32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3" t="s">
        <v>41</v>
      </c>
      <c r="C15" s="334"/>
      <c r="D15" s="334"/>
      <c r="E15" s="334"/>
      <c r="F15" s="335"/>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36" t="str">
        <f>'PR-RAS'!B6</f>
        <v xml:space="preserve">PRIHODI POSLOVANJA (šifre 61+62+63+64+65+66+67+68) </v>
      </c>
      <c r="C16" s="337"/>
      <c r="D16" s="337"/>
      <c r="E16" s="337"/>
      <c r="F16" s="338"/>
      <c r="G16" s="34" t="str">
        <f>'PR-RAS'!C6</f>
        <v>6</v>
      </c>
      <c r="H16" s="172">
        <f>'PR-RAS'!D6</f>
        <v>14634598</v>
      </c>
      <c r="I16" s="172">
        <f>'PR-RAS'!E6</f>
        <v>15090944.720000003</v>
      </c>
      <c r="J16" s="4"/>
      <c r="K16" s="4"/>
      <c r="L16" s="4"/>
      <c r="M16" s="4"/>
      <c r="N16" s="4"/>
      <c r="O16" s="4"/>
      <c r="P16" s="4"/>
      <c r="Q16" s="4"/>
      <c r="R16" s="4"/>
      <c r="S16" s="4"/>
      <c r="T16" s="4"/>
      <c r="U16" s="4"/>
      <c r="V16" s="4"/>
      <c r="W16" s="4"/>
      <c r="X16" s="4"/>
    </row>
    <row r="17" spans="1:24" ht="12.75" customHeight="1" x14ac:dyDescent="0.2">
      <c r="A17" s="331"/>
      <c r="B17" s="339" t="str">
        <f>'PR-RAS'!B151</f>
        <v xml:space="preserve">RASHODI POSLOVANJA (šifre 31+32+34+35+36+37+38) </v>
      </c>
      <c r="C17" s="340"/>
      <c r="D17" s="340"/>
      <c r="E17" s="340"/>
      <c r="F17" s="341"/>
      <c r="G17" s="35" t="str">
        <f>'PR-RAS'!C151</f>
        <v>3</v>
      </c>
      <c r="H17" s="172">
        <f>'PR-RAS'!D151</f>
        <v>14018516</v>
      </c>
      <c r="I17" s="172">
        <f>'PR-RAS'!E151</f>
        <v>14843162.93</v>
      </c>
      <c r="J17" s="4"/>
      <c r="K17" s="4"/>
      <c r="L17" s="4"/>
      <c r="M17" s="4"/>
      <c r="N17" s="4"/>
      <c r="O17" s="4"/>
      <c r="P17" s="4"/>
      <c r="Q17" s="4"/>
      <c r="R17" s="4"/>
      <c r="S17" s="4"/>
      <c r="T17" s="4"/>
      <c r="U17" s="4"/>
      <c r="V17" s="4"/>
      <c r="W17" s="4"/>
      <c r="X17" s="4"/>
    </row>
    <row r="18" spans="1:24" ht="12.75" customHeight="1" x14ac:dyDescent="0.2">
      <c r="A18" s="331"/>
      <c r="B18" s="339" t="str">
        <f>'PR-RAS'!B645</f>
        <v>Višak prihoda i primitaka raspoloživ u sljedećem razdoblju (šifre X005 + '9221-9222' - Y005 - '9222-9221')</v>
      </c>
      <c r="C18" s="340"/>
      <c r="D18" s="340"/>
      <c r="E18" s="340"/>
      <c r="F18" s="341"/>
      <c r="G18" s="35" t="str">
        <f>'PR-RAS'!C645</f>
        <v>X006</v>
      </c>
      <c r="H18" s="172">
        <f>'PR-RAS'!D645</f>
        <v>337830</v>
      </c>
      <c r="I18" s="172">
        <f>'PR-RAS'!E645</f>
        <v>270796.45000000217</v>
      </c>
      <c r="J18" s="4"/>
      <c r="K18" s="4"/>
      <c r="L18" s="4"/>
      <c r="M18" s="4"/>
      <c r="N18" s="4"/>
      <c r="O18" s="4"/>
      <c r="P18" s="4"/>
      <c r="Q18" s="4"/>
      <c r="R18" s="4"/>
      <c r="S18" s="4"/>
      <c r="T18" s="4"/>
      <c r="U18" s="4"/>
      <c r="V18" s="4"/>
      <c r="W18" s="4"/>
      <c r="X18" s="4"/>
    </row>
    <row r="19" spans="1:24" ht="12.75" customHeight="1" x14ac:dyDescent="0.2">
      <c r="A19" s="332"/>
      <c r="B19" s="342" t="str">
        <f>'PR-RAS'!B646</f>
        <v>Manjak prihoda i primitaka za pokriće u sljedećem razdoblju (šifre Y005 + '9222-9221' - X005 - '9221-9222' )</v>
      </c>
      <c r="C19" s="343"/>
      <c r="D19" s="343"/>
      <c r="E19" s="343"/>
      <c r="F19" s="344"/>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36" t="str">
        <f>BILANCA!B7</f>
        <v>Nefinancijska imovina (šifre 01+02+03+04+05+06)</v>
      </c>
      <c r="C20" s="337"/>
      <c r="D20" s="337"/>
      <c r="E20" s="337"/>
      <c r="F20" s="338"/>
      <c r="G20" s="159" t="str">
        <f>BILANCA!C7</f>
        <v>B002</v>
      </c>
      <c r="H20" s="174">
        <f>BILANCA!D7</f>
        <v>13291583</v>
      </c>
      <c r="I20" s="175">
        <f>BILANCA!E7</f>
        <v>13054861.260000004</v>
      </c>
      <c r="J20" s="4"/>
      <c r="K20" s="4"/>
      <c r="L20" s="4"/>
      <c r="M20" s="4"/>
      <c r="N20" s="4"/>
      <c r="O20" s="4"/>
      <c r="P20" s="4"/>
      <c r="Q20" s="4"/>
      <c r="R20" s="4"/>
      <c r="S20" s="4"/>
      <c r="T20" s="4"/>
      <c r="U20" s="4"/>
      <c r="V20" s="4"/>
      <c r="W20" s="4"/>
      <c r="X20" s="4"/>
    </row>
    <row r="21" spans="1:24" ht="12.75" customHeight="1" x14ac:dyDescent="0.2">
      <c r="A21" s="331"/>
      <c r="B21" s="339" t="str">
        <f>BILANCA!B68</f>
        <v>Financijska imovina (šifre 11+12+13+14+15+16+17+19)</v>
      </c>
      <c r="C21" s="340"/>
      <c r="D21" s="340"/>
      <c r="E21" s="340"/>
      <c r="F21" s="341"/>
      <c r="G21" s="160" t="str">
        <f>BILANCA!C68</f>
        <v>1</v>
      </c>
      <c r="H21" s="176">
        <f>BILANCA!D68</f>
        <v>1426582</v>
      </c>
      <c r="I21" s="177">
        <f>BILANCA!E68</f>
        <v>1508811.3</v>
      </c>
      <c r="J21" s="4"/>
      <c r="K21" s="4"/>
      <c r="L21" s="4"/>
      <c r="M21" s="4"/>
      <c r="N21" s="4"/>
      <c r="O21" s="4"/>
      <c r="P21" s="4"/>
      <c r="Q21" s="4"/>
      <c r="R21" s="4"/>
      <c r="S21" s="4"/>
      <c r="T21" s="4"/>
      <c r="U21" s="4"/>
      <c r="V21" s="4"/>
      <c r="W21" s="4"/>
      <c r="X21" s="4"/>
    </row>
    <row r="22" spans="1:24" ht="12.75" customHeight="1" x14ac:dyDescent="0.2">
      <c r="A22" s="331"/>
      <c r="B22" s="339" t="str">
        <f>BILANCA!B176</f>
        <v xml:space="preserve">Obveze (šifre 23+24+25+26+29) </v>
      </c>
      <c r="C22" s="340"/>
      <c r="D22" s="340"/>
      <c r="E22" s="340"/>
      <c r="F22" s="341"/>
      <c r="G22" s="160" t="str">
        <f>BILANCA!C176</f>
        <v>2</v>
      </c>
      <c r="H22" s="176">
        <f>BILANCA!D176</f>
        <v>1071767</v>
      </c>
      <c r="I22" s="177">
        <f>BILANCA!E176</f>
        <v>1221883.01</v>
      </c>
      <c r="J22" s="4"/>
      <c r="K22" s="4"/>
      <c r="L22" s="4"/>
      <c r="M22" s="4"/>
      <c r="N22" s="4"/>
      <c r="O22" s="4"/>
      <c r="P22" s="4"/>
      <c r="Q22" s="4"/>
      <c r="R22" s="4"/>
      <c r="S22" s="4"/>
      <c r="T22" s="4"/>
      <c r="U22" s="4"/>
      <c r="V22" s="4"/>
      <c r="W22" s="4"/>
      <c r="X22" s="4"/>
    </row>
    <row r="23" spans="1:24" ht="12.75" customHeight="1" x14ac:dyDescent="0.2">
      <c r="A23" s="332"/>
      <c r="B23" s="342" t="str">
        <f>BILANCA!B237</f>
        <v>Vlastiti izvori (šifre 91 + 922 - 93 + 96 do 98)</v>
      </c>
      <c r="C23" s="343"/>
      <c r="D23" s="343"/>
      <c r="E23" s="343"/>
      <c r="F23" s="344"/>
      <c r="G23" s="161" t="str">
        <f>BILANCA!C237</f>
        <v>9</v>
      </c>
      <c r="H23" s="178">
        <f>BILANCA!D237</f>
        <v>13646398</v>
      </c>
      <c r="I23" s="179">
        <f>BILANCA!E237</f>
        <v>13341789.549999999</v>
      </c>
      <c r="J23" s="4"/>
      <c r="K23" s="4"/>
      <c r="L23" s="4"/>
      <c r="M23" s="4"/>
      <c r="N23" s="4"/>
      <c r="O23" s="4"/>
      <c r="P23" s="4"/>
      <c r="Q23" s="4"/>
      <c r="R23" s="4"/>
      <c r="S23" s="4"/>
      <c r="T23" s="4"/>
      <c r="U23" s="4"/>
      <c r="V23" s="4"/>
      <c r="W23" s="4"/>
      <c r="X23" s="4"/>
    </row>
    <row r="24" spans="1:24" ht="12.75" customHeight="1" x14ac:dyDescent="0.2">
      <c r="A24" s="330" t="s">
        <v>45</v>
      </c>
      <c r="B24" s="336" t="str">
        <f>'RAS-funkcijski'!B5</f>
        <v>Opće javne usluge (šifre 011+012+013+014 do 018)</v>
      </c>
      <c r="C24" s="337"/>
      <c r="D24" s="337"/>
      <c r="E24" s="337"/>
      <c r="F24" s="338"/>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39" t="str">
        <f>'RAS-funkcijski'!B35</f>
        <v>Ekonomski poslovi (šifre 041+042+043+044+045+046+047+048+049)</v>
      </c>
      <c r="C25" s="340"/>
      <c r="D25" s="340"/>
      <c r="E25" s="340"/>
      <c r="F25" s="341"/>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39" t="str">
        <f>'RAS-funkcijski'!B88</f>
        <v>Rashodi vezani za stanovanje i kom. pogodnosti koji nisu drugdje svrstani</v>
      </c>
      <c r="C26" s="340"/>
      <c r="D26" s="340"/>
      <c r="E26" s="340"/>
      <c r="F26" s="341"/>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39" t="str">
        <f>'RAS-funkcijski'!B114</f>
        <v>Obrazovanje (šifre 091+092+093+094+095+096+097+098)</v>
      </c>
      <c r="C27" s="340"/>
      <c r="D27" s="340"/>
      <c r="E27" s="340"/>
      <c r="F27" s="341"/>
      <c r="G27" s="160" t="str">
        <f>'RAS-funkcijski'!C114</f>
        <v>09</v>
      </c>
      <c r="H27" s="176">
        <f>'RAS-funkcijski'!D114</f>
        <v>14540143</v>
      </c>
      <c r="I27" s="177">
        <f>'RAS-funkcijski'!E114</f>
        <v>15157979.9</v>
      </c>
      <c r="J27" s="4"/>
      <c r="K27" s="4"/>
      <c r="L27" s="4"/>
      <c r="M27" s="4"/>
      <c r="N27" s="4"/>
      <c r="O27" s="4"/>
      <c r="P27" s="4"/>
      <c r="Q27" s="4"/>
      <c r="R27" s="4"/>
      <c r="S27" s="4"/>
      <c r="T27" s="4"/>
      <c r="U27" s="4"/>
      <c r="V27" s="4"/>
      <c r="W27" s="4"/>
      <c r="X27" s="4"/>
    </row>
    <row r="28" spans="1:24" ht="12.75" customHeight="1" x14ac:dyDescent="0.2">
      <c r="A28" s="332"/>
      <c r="B28" s="342" t="str">
        <f>'RAS-funkcijski'!B141</f>
        <v>Kontrolni zbroj (šifre 01+02+03+04+05+06+07+08+09+10)</v>
      </c>
      <c r="C28" s="343"/>
      <c r="D28" s="343"/>
      <c r="E28" s="343"/>
      <c r="F28" s="344"/>
      <c r="G28" s="161" t="str">
        <f>'RAS-funkcijski'!C141</f>
        <v>R1</v>
      </c>
      <c r="H28" s="180">
        <f>'RAS-funkcijski'!D141</f>
        <v>14540143</v>
      </c>
      <c r="I28" s="181">
        <f>'RAS-funkcijski'!E141</f>
        <v>15157979.9</v>
      </c>
      <c r="J28" s="4"/>
      <c r="K28" s="4"/>
      <c r="L28" s="4"/>
      <c r="M28" s="4"/>
      <c r="N28" s="4"/>
      <c r="O28" s="4"/>
      <c r="P28" s="4"/>
      <c r="Q28" s="4"/>
      <c r="R28" s="4"/>
      <c r="S28" s="4"/>
      <c r="T28" s="4"/>
      <c r="U28" s="4"/>
      <c r="V28" s="4"/>
      <c r="W28" s="4"/>
      <c r="X28" s="4"/>
    </row>
    <row r="29" spans="1:24" ht="12.75" customHeight="1" x14ac:dyDescent="0.2">
      <c r="A29" s="330" t="s">
        <v>36</v>
      </c>
      <c r="B29" s="346" t="str">
        <f>'P-VRIO'!B5</f>
        <v>Promjene u vrijednosti i obujmu imovine (šifre 91511+91512)</v>
      </c>
      <c r="C29" s="337"/>
      <c r="D29" s="337"/>
      <c r="E29" s="337"/>
      <c r="F29" s="338"/>
      <c r="G29" s="159" t="str">
        <f>'P-VRIO'!C5</f>
        <v>9151</v>
      </c>
      <c r="H29" s="174">
        <f>'P-VRIO'!D5</f>
        <v>2186.67</v>
      </c>
      <c r="I29" s="175">
        <f>'P-VRIO'!E5</f>
        <v>0</v>
      </c>
      <c r="J29" s="4"/>
      <c r="K29" s="4"/>
      <c r="L29" s="4"/>
      <c r="M29" s="4"/>
      <c r="N29" s="4"/>
      <c r="O29" s="4"/>
      <c r="P29" s="4"/>
      <c r="Q29" s="4"/>
      <c r="R29" s="4"/>
      <c r="S29" s="4"/>
      <c r="T29" s="4"/>
      <c r="U29" s="4"/>
      <c r="V29" s="4"/>
      <c r="W29" s="4"/>
      <c r="X29" s="4"/>
    </row>
    <row r="30" spans="1:24" ht="12.75" customHeight="1" x14ac:dyDescent="0.2">
      <c r="A30" s="331"/>
      <c r="B30" s="347" t="str">
        <f>'P-VRIO'!B22</f>
        <v>Promjene u obujmu imovine (šifre P016+P023)</v>
      </c>
      <c r="C30" s="340"/>
      <c r="D30" s="340"/>
      <c r="E30" s="340"/>
      <c r="F30" s="341"/>
      <c r="G30" s="160" t="str">
        <f>'P-VRIO'!C22</f>
        <v>91512</v>
      </c>
      <c r="H30" s="176">
        <f>'P-VRIO'!D22</f>
        <v>2186.67</v>
      </c>
      <c r="I30" s="177">
        <f>'P-VRIO'!E22</f>
        <v>0</v>
      </c>
      <c r="J30" s="4"/>
      <c r="K30" s="4"/>
      <c r="L30" s="4"/>
      <c r="M30" s="4"/>
      <c r="N30" s="4"/>
      <c r="O30" s="4"/>
      <c r="P30" s="4"/>
      <c r="Q30" s="4"/>
      <c r="R30" s="4"/>
      <c r="S30" s="4"/>
      <c r="T30" s="4"/>
      <c r="U30" s="4"/>
      <c r="V30" s="4"/>
      <c r="W30" s="4"/>
      <c r="X30" s="4"/>
    </row>
    <row r="31" spans="1:24" ht="12.75" customHeight="1" x14ac:dyDescent="0.2">
      <c r="A31" s="331"/>
      <c r="B31" s="347" t="str">
        <f>'P-VRIO'!B38</f>
        <v>Promjene u vrijednosti (revalorizacija) i obujmu obveza (šifre 91521+91522)</v>
      </c>
      <c r="C31" s="340"/>
      <c r="D31" s="340"/>
      <c r="E31" s="340"/>
      <c r="F31" s="341"/>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48" t="str">
        <f>'P-VRIO'!B44</f>
        <v>Promjene u obujmu obveza (šifre P035 do P038)</v>
      </c>
      <c r="C32" s="343"/>
      <c r="D32" s="343"/>
      <c r="E32" s="343"/>
      <c r="F32" s="344"/>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36" t="str">
        <f>OBVEZE!B5</f>
        <v>Stanje obveza 1. siječnja (=stanju obveza iz Izvještaja o obvezama na 31. prosinca prethodne godine)</v>
      </c>
      <c r="C33" s="337"/>
      <c r="D33" s="337"/>
      <c r="E33" s="337"/>
      <c r="F33" s="338"/>
      <c r="G33" s="159" t="str">
        <f>OBVEZE!C5</f>
        <v>V001</v>
      </c>
      <c r="H33" s="182" t="s">
        <v>46</v>
      </c>
      <c r="I33" s="183">
        <f>OBVEZE!D5</f>
        <v>1071767.0900000001</v>
      </c>
      <c r="J33" s="4"/>
      <c r="K33" s="4"/>
      <c r="L33" s="4"/>
      <c r="M33" s="4"/>
      <c r="N33" s="4"/>
      <c r="O33" s="4"/>
      <c r="P33" s="4"/>
      <c r="Q33" s="4"/>
      <c r="R33" s="4"/>
      <c r="S33" s="4"/>
      <c r="T33" s="4"/>
      <c r="U33" s="4"/>
      <c r="V33" s="4"/>
      <c r="W33" s="4"/>
      <c r="X33" s="4"/>
    </row>
    <row r="34" spans="1:24" ht="12.75" customHeight="1" x14ac:dyDescent="0.2">
      <c r="A34" s="331"/>
      <c r="B34" s="339" t="str">
        <f>OBVEZE!B42</f>
        <v>Stanje obveza na kraju izvještajnog razdoblja (šifre V001+V002-V004) i (šifre V007+V009)</v>
      </c>
      <c r="C34" s="340"/>
      <c r="D34" s="340"/>
      <c r="E34" s="340"/>
      <c r="F34" s="341"/>
      <c r="G34" s="160" t="str">
        <f>OBVEZE!C42</f>
        <v>V006</v>
      </c>
      <c r="H34" s="176" t="s">
        <v>46</v>
      </c>
      <c r="I34" s="177">
        <f>OBVEZE!D42</f>
        <v>1221882.0999999996</v>
      </c>
      <c r="J34" s="4"/>
      <c r="K34" s="4"/>
      <c r="L34" s="4"/>
      <c r="M34" s="4"/>
      <c r="N34" s="4"/>
      <c r="O34" s="4"/>
      <c r="P34" s="4"/>
      <c r="Q34" s="4"/>
      <c r="R34" s="4"/>
      <c r="S34" s="4"/>
      <c r="T34" s="4"/>
      <c r="U34" s="4"/>
      <c r="V34" s="4"/>
      <c r="W34" s="4"/>
      <c r="X34" s="4"/>
    </row>
    <row r="35" spans="1:24" ht="12.75" customHeight="1" x14ac:dyDescent="0.2">
      <c r="A35" s="331"/>
      <c r="B35" s="339" t="str">
        <f>OBVEZE!B43</f>
        <v>Stanje dospjelih obveza na kraju izvještajnog razdoblja (šifre V008+D23+D24 + 'D dio 25,26')</v>
      </c>
      <c r="C35" s="340"/>
      <c r="D35" s="340"/>
      <c r="E35" s="340"/>
      <c r="F35" s="341"/>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42" t="str">
        <f>OBVEZE!B101</f>
        <v>Stanje nedospjelih obveza na kraju izvještajnog razdoblja (šifre V010 + ND23 + ND24 + 'ND dio 25,26')</v>
      </c>
      <c r="C36" s="343"/>
      <c r="D36" s="343"/>
      <c r="E36" s="343"/>
      <c r="F36" s="344"/>
      <c r="G36" s="161" t="str">
        <f>OBVEZE!C101</f>
        <v>V009</v>
      </c>
      <c r="H36" s="180" t="s">
        <v>46</v>
      </c>
      <c r="I36" s="181">
        <f>OBVEZE!D101</f>
        <v>1221882.1000000001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5" t="s">
        <v>47</v>
      </c>
      <c r="I39" s="34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83" zoomScaleNormal="100" workbookViewId="0">
      <selection activeCell="E295" sqref="E29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14634598</v>
      </c>
      <c r="E6" s="53">
        <f>E7+E44+E50+E82+E106+E124+E133+E139</f>
        <v>15090944.720000003</v>
      </c>
      <c r="F6" s="54">
        <f t="shared" ref="F6:F131" si="0">IF(D6&lt;&gt;0,IF(E6/D6&gt;=100,"&gt;&gt;100",E6/D6*100),"-")</f>
        <v>103.11827301303393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12511634</v>
      </c>
      <c r="E50" s="53">
        <f>E51+E54+E59+E62+E65+E68+E71+E74+E77</f>
        <v>12523381.880000001</v>
      </c>
      <c r="F50" s="54">
        <f t="shared" si="0"/>
        <v>100.09389564944115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11971532</v>
      </c>
      <c r="E68" s="53">
        <f t="shared" si="15"/>
        <v>12523381.880000001</v>
      </c>
      <c r="F68" s="54">
        <f t="shared" si="0"/>
        <v>104.60968470869059</v>
      </c>
    </row>
    <row r="69" spans="1:6" ht="12.75" customHeight="1" x14ac:dyDescent="0.2">
      <c r="A69" s="55" t="s">
        <v>181</v>
      </c>
      <c r="B69" s="87" t="s">
        <v>182</v>
      </c>
      <c r="C69" s="52" t="s">
        <v>181</v>
      </c>
      <c r="D69" s="244">
        <v>11691028</v>
      </c>
      <c r="E69" s="244">
        <v>12321314.92</v>
      </c>
      <c r="F69" s="54">
        <f t="shared" si="0"/>
        <v>105.39120186864663</v>
      </c>
    </row>
    <row r="70" spans="1:6" ht="24" x14ac:dyDescent="0.2">
      <c r="A70" s="55" t="s">
        <v>183</v>
      </c>
      <c r="B70" s="87" t="s">
        <v>184</v>
      </c>
      <c r="C70" s="52" t="s">
        <v>183</v>
      </c>
      <c r="D70" s="244">
        <v>280504</v>
      </c>
      <c r="E70" s="244">
        <v>202066.96</v>
      </c>
      <c r="F70" s="54">
        <f t="shared" si="0"/>
        <v>72.037104640219027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351666</v>
      </c>
      <c r="E74" s="53">
        <f t="shared" si="17"/>
        <v>0</v>
      </c>
      <c r="F74" s="54">
        <f t="shared" si="0"/>
        <v>0</v>
      </c>
    </row>
    <row r="75" spans="1:6" ht="12.75" customHeight="1" x14ac:dyDescent="0.2">
      <c r="A75" s="55" t="s">
        <v>193</v>
      </c>
      <c r="B75" s="87" t="s">
        <v>194</v>
      </c>
      <c r="C75" s="52" t="s">
        <v>193</v>
      </c>
      <c r="D75" s="244">
        <v>351666</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188436</v>
      </c>
      <c r="E77" s="53">
        <f t="shared" si="18"/>
        <v>0</v>
      </c>
      <c r="F77" s="54">
        <f t="shared" si="0"/>
        <v>0</v>
      </c>
    </row>
    <row r="78" spans="1:6" ht="12.75" customHeight="1" x14ac:dyDescent="0.2">
      <c r="A78" s="55">
        <v>6391</v>
      </c>
      <c r="B78" s="87" t="s">
        <v>199</v>
      </c>
      <c r="C78" s="52" t="s">
        <v>200</v>
      </c>
      <c r="D78" s="244">
        <v>1809</v>
      </c>
      <c r="E78" s="244"/>
      <c r="F78" s="54">
        <f t="shared" si="0"/>
        <v>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186627</v>
      </c>
      <c r="E80" s="244"/>
      <c r="F80" s="54">
        <f t="shared" si="0"/>
        <v>0</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56418</v>
      </c>
      <c r="E106" s="53">
        <f t="shared" si="23"/>
        <v>47716.21</v>
      </c>
      <c r="F106" s="54">
        <f t="shared" si="0"/>
        <v>84.576216810237867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56418</v>
      </c>
      <c r="E112" s="53">
        <f t="shared" si="25"/>
        <v>47716.21</v>
      </c>
      <c r="F112" s="54">
        <f t="shared" si="0"/>
        <v>84.576216810237867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56418</v>
      </c>
      <c r="E117" s="244">
        <v>47716.21</v>
      </c>
      <c r="F117" s="54">
        <f t="shared" si="0"/>
        <v>84.576216810237867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10240</v>
      </c>
      <c r="E124" s="53">
        <f t="shared" si="27"/>
        <v>59680</v>
      </c>
      <c r="F124" s="54">
        <f t="shared" si="0"/>
        <v>582.8125</v>
      </c>
    </row>
    <row r="125" spans="1:6" ht="12.75" customHeight="1" x14ac:dyDescent="0.2">
      <c r="A125" s="55">
        <v>661</v>
      </c>
      <c r="B125" s="88" t="s">
        <v>293</v>
      </c>
      <c r="C125" s="52" t="s">
        <v>294</v>
      </c>
      <c r="D125" s="53">
        <f t="shared" ref="D125:E125" si="28">SUM(D126:D127)</f>
        <v>10240</v>
      </c>
      <c r="E125" s="53">
        <f t="shared" si="28"/>
        <v>59680</v>
      </c>
      <c r="F125" s="54">
        <f t="shared" si="0"/>
        <v>582.8125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10240</v>
      </c>
      <c r="E127" s="244">
        <v>59680</v>
      </c>
      <c r="F127" s="54">
        <f t="shared" si="0"/>
        <v>582.8125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2056306</v>
      </c>
      <c r="E133" s="53">
        <f t="shared" si="30"/>
        <v>2460166.63</v>
      </c>
      <c r="F133" s="54">
        <f t="shared" ref="F133:F223" si="31">IF(D133&lt;&gt;0,IF(E133/D133&gt;=100,"&gt;&gt;100",E133/D133*100),"-")</f>
        <v>119.64010366161455</v>
      </c>
    </row>
    <row r="134" spans="1:6" ht="24" x14ac:dyDescent="0.2">
      <c r="A134" s="55">
        <v>671</v>
      </c>
      <c r="B134" s="234" t="s">
        <v>311</v>
      </c>
      <c r="C134" s="52" t="s">
        <v>312</v>
      </c>
      <c r="D134" s="53">
        <f t="shared" ref="D134:E134" si="32">SUM(D135:D137)</f>
        <v>2056306</v>
      </c>
      <c r="E134" s="53">
        <f t="shared" si="32"/>
        <v>2460166.63</v>
      </c>
      <c r="F134" s="54">
        <f t="shared" si="31"/>
        <v>119.64010366161455</v>
      </c>
    </row>
    <row r="135" spans="1:6" ht="12.75" customHeight="1" x14ac:dyDescent="0.2">
      <c r="A135" s="55">
        <v>6711</v>
      </c>
      <c r="B135" s="87" t="s">
        <v>313</v>
      </c>
      <c r="C135" s="52" t="s">
        <v>314</v>
      </c>
      <c r="D135" s="244">
        <v>1858007</v>
      </c>
      <c r="E135" s="244">
        <v>2348166.63</v>
      </c>
      <c r="F135" s="54">
        <f t="shared" si="31"/>
        <v>126.38093559389172</v>
      </c>
    </row>
    <row r="136" spans="1:6" ht="24" x14ac:dyDescent="0.2">
      <c r="A136" s="55">
        <v>6712</v>
      </c>
      <c r="B136" s="234" t="s">
        <v>315</v>
      </c>
      <c r="C136" s="52" t="s">
        <v>316</v>
      </c>
      <c r="D136" s="244">
        <v>198299</v>
      </c>
      <c r="E136" s="244">
        <v>112000</v>
      </c>
      <c r="F136" s="54">
        <f t="shared" si="31"/>
        <v>56.480365508651076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14018516</v>
      </c>
      <c r="E151" s="53">
        <f t="shared" si="35"/>
        <v>14843162.93</v>
      </c>
      <c r="F151" s="54">
        <f t="shared" si="31"/>
        <v>105.88255511496368</v>
      </c>
    </row>
    <row r="152" spans="1:6" ht="12.75" customHeight="1" x14ac:dyDescent="0.2">
      <c r="A152" s="55">
        <v>31</v>
      </c>
      <c r="B152" s="87" t="s">
        <v>346</v>
      </c>
      <c r="C152" s="52" t="s">
        <v>35</v>
      </c>
      <c r="D152" s="53">
        <f t="shared" ref="D152:E152" si="36">D153+D158+D159</f>
        <v>11421927</v>
      </c>
      <c r="E152" s="53">
        <f t="shared" si="36"/>
        <v>12138744.139999999</v>
      </c>
      <c r="F152" s="54">
        <f t="shared" si="31"/>
        <v>106.27579864588523</v>
      </c>
    </row>
    <row r="153" spans="1:6" ht="12.75" customHeight="1" x14ac:dyDescent="0.2">
      <c r="A153" s="55">
        <v>311</v>
      </c>
      <c r="B153" s="87" t="s">
        <v>347</v>
      </c>
      <c r="C153" s="52" t="s">
        <v>348</v>
      </c>
      <c r="D153" s="53">
        <f t="shared" ref="D153:E153" si="37">SUM(D154:D157)</f>
        <v>9407622</v>
      </c>
      <c r="E153" s="53">
        <f t="shared" si="37"/>
        <v>9999861.4199999999</v>
      </c>
      <c r="F153" s="54">
        <f t="shared" si="31"/>
        <v>106.29531479900021</v>
      </c>
    </row>
    <row r="154" spans="1:6" ht="12.75" customHeight="1" x14ac:dyDescent="0.2">
      <c r="A154" s="55">
        <v>3111</v>
      </c>
      <c r="B154" s="87" t="s">
        <v>349</v>
      </c>
      <c r="C154" s="52" t="s">
        <v>350</v>
      </c>
      <c r="D154" s="244">
        <v>9407622</v>
      </c>
      <c r="E154" s="244">
        <v>9999861.4199999999</v>
      </c>
      <c r="F154" s="54">
        <f t="shared" si="31"/>
        <v>106.29531479900021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440673</v>
      </c>
      <c r="E158" s="244">
        <v>484346.44</v>
      </c>
      <c r="F158" s="54">
        <f t="shared" si="31"/>
        <v>109.91062306971382</v>
      </c>
    </row>
    <row r="159" spans="1:6" ht="12.75" customHeight="1" x14ac:dyDescent="0.2">
      <c r="A159" s="55">
        <v>313</v>
      </c>
      <c r="B159" s="87" t="s">
        <v>359</v>
      </c>
      <c r="C159" s="52" t="s">
        <v>360</v>
      </c>
      <c r="D159" s="53">
        <f t="shared" ref="D159:E159" si="38">SUM(D160:D162)</f>
        <v>1573632</v>
      </c>
      <c r="E159" s="53">
        <f t="shared" si="38"/>
        <v>1654536.28</v>
      </c>
      <c r="F159" s="54">
        <f t="shared" si="31"/>
        <v>105.14124522124615</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1573632</v>
      </c>
      <c r="E161" s="244">
        <v>1653325.53</v>
      </c>
      <c r="F161" s="54">
        <f t="shared" si="31"/>
        <v>105.06430537762324</v>
      </c>
    </row>
    <row r="162" spans="1:6" ht="12.75" customHeight="1" x14ac:dyDescent="0.2">
      <c r="A162" s="55">
        <v>3133</v>
      </c>
      <c r="B162" s="87" t="s">
        <v>364</v>
      </c>
      <c r="C162" s="52" t="s">
        <v>365</v>
      </c>
      <c r="D162" s="244"/>
      <c r="E162" s="244">
        <v>1210.75</v>
      </c>
      <c r="F162" s="54" t="str">
        <f t="shared" si="31"/>
        <v>-</v>
      </c>
    </row>
    <row r="163" spans="1:6" ht="12.75" customHeight="1" x14ac:dyDescent="0.2">
      <c r="A163" s="55">
        <v>32</v>
      </c>
      <c r="B163" s="87" t="s">
        <v>366</v>
      </c>
      <c r="C163" s="52" t="s">
        <v>367</v>
      </c>
      <c r="D163" s="53">
        <f t="shared" ref="D163:E163" si="39">D164+D169+D177+D187+D188</f>
        <v>2543357</v>
      </c>
      <c r="E163" s="53">
        <f t="shared" si="39"/>
        <v>2629758.75</v>
      </c>
      <c r="F163" s="54">
        <f t="shared" si="31"/>
        <v>103.39715384037711</v>
      </c>
    </row>
    <row r="164" spans="1:6" ht="12.75" customHeight="1" x14ac:dyDescent="0.2">
      <c r="A164" s="55">
        <v>321</v>
      </c>
      <c r="B164" s="87" t="s">
        <v>368</v>
      </c>
      <c r="C164" s="52" t="s">
        <v>369</v>
      </c>
      <c r="D164" s="53">
        <f t="shared" ref="D164:E164" si="40">SUM(D165:D168)</f>
        <v>475538</v>
      </c>
      <c r="E164" s="53">
        <f t="shared" si="40"/>
        <v>586744.30000000005</v>
      </c>
      <c r="F164" s="54">
        <f t="shared" si="31"/>
        <v>123.38536562798348</v>
      </c>
    </row>
    <row r="165" spans="1:6" ht="12.75" customHeight="1" x14ac:dyDescent="0.2">
      <c r="A165" s="55">
        <v>3211</v>
      </c>
      <c r="B165" s="87" t="s">
        <v>370</v>
      </c>
      <c r="C165" s="52" t="s">
        <v>371</v>
      </c>
      <c r="D165" s="244">
        <v>92511</v>
      </c>
      <c r="E165" s="244">
        <v>90089.19</v>
      </c>
      <c r="F165" s="54">
        <f t="shared" si="31"/>
        <v>97.382138340305474</v>
      </c>
    </row>
    <row r="166" spans="1:6" ht="12.75" customHeight="1" x14ac:dyDescent="0.2">
      <c r="A166" s="55">
        <v>3212</v>
      </c>
      <c r="B166" s="87" t="s">
        <v>372</v>
      </c>
      <c r="C166" s="52" t="s">
        <v>373</v>
      </c>
      <c r="D166" s="244">
        <v>336417</v>
      </c>
      <c r="E166" s="244">
        <v>487200.11</v>
      </c>
      <c r="F166" s="54">
        <f t="shared" si="31"/>
        <v>144.82030040099042</v>
      </c>
    </row>
    <row r="167" spans="1:6" ht="12.75" customHeight="1" x14ac:dyDescent="0.2">
      <c r="A167" s="55">
        <v>3213</v>
      </c>
      <c r="B167" s="87" t="s">
        <v>374</v>
      </c>
      <c r="C167" s="52" t="s">
        <v>375</v>
      </c>
      <c r="D167" s="244">
        <v>46610</v>
      </c>
      <c r="E167" s="244">
        <v>9455</v>
      </c>
      <c r="F167" s="54">
        <f t="shared" si="31"/>
        <v>20.285346492169062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661221</v>
      </c>
      <c r="E169" s="53">
        <f t="shared" si="41"/>
        <v>706328.03000000014</v>
      </c>
      <c r="F169" s="54">
        <f t="shared" si="31"/>
        <v>106.82177819518741</v>
      </c>
    </row>
    <row r="170" spans="1:6" ht="12.75" customHeight="1" x14ac:dyDescent="0.2">
      <c r="A170" s="55">
        <v>3221</v>
      </c>
      <c r="B170" s="87" t="s">
        <v>380</v>
      </c>
      <c r="C170" s="52" t="s">
        <v>381</v>
      </c>
      <c r="D170" s="244">
        <v>87774</v>
      </c>
      <c r="E170" s="244">
        <v>110995.09</v>
      </c>
      <c r="F170" s="54">
        <f t="shared" si="31"/>
        <v>126.45554492218652</v>
      </c>
    </row>
    <row r="171" spans="1:6" ht="12.75" customHeight="1" x14ac:dyDescent="0.2">
      <c r="A171" s="55">
        <v>3222</v>
      </c>
      <c r="B171" s="87" t="s">
        <v>382</v>
      </c>
      <c r="C171" s="52" t="s">
        <v>383</v>
      </c>
      <c r="D171" s="244">
        <v>235364</v>
      </c>
      <c r="E171" s="244">
        <v>176174.6</v>
      </c>
      <c r="F171" s="54">
        <f t="shared" si="31"/>
        <v>74.851973963732775</v>
      </c>
    </row>
    <row r="172" spans="1:6" ht="12.75" customHeight="1" x14ac:dyDescent="0.2">
      <c r="A172" s="55">
        <v>3223</v>
      </c>
      <c r="B172" s="87" t="s">
        <v>384</v>
      </c>
      <c r="C172" s="52" t="s">
        <v>385</v>
      </c>
      <c r="D172" s="244">
        <v>249222</v>
      </c>
      <c r="E172" s="244">
        <v>372174.65</v>
      </c>
      <c r="F172" s="54">
        <f t="shared" si="31"/>
        <v>149.33458924172024</v>
      </c>
    </row>
    <row r="173" spans="1:6" ht="12.75" customHeight="1" x14ac:dyDescent="0.2">
      <c r="A173" s="55">
        <v>3224</v>
      </c>
      <c r="B173" s="87" t="s">
        <v>386</v>
      </c>
      <c r="C173" s="52" t="s">
        <v>387</v>
      </c>
      <c r="D173" s="244">
        <v>59896</v>
      </c>
      <c r="E173" s="244">
        <v>29904.78</v>
      </c>
      <c r="F173" s="54">
        <f t="shared" si="31"/>
        <v>49.92784159209296</v>
      </c>
    </row>
    <row r="174" spans="1:6" ht="12.75" customHeight="1" x14ac:dyDescent="0.2">
      <c r="A174" s="55">
        <v>3225</v>
      </c>
      <c r="B174" s="87" t="s">
        <v>388</v>
      </c>
      <c r="C174" s="52" t="s">
        <v>389</v>
      </c>
      <c r="D174" s="244">
        <v>19038</v>
      </c>
      <c r="E174" s="244">
        <v>7432.6</v>
      </c>
      <c r="F174" s="54">
        <f t="shared" si="31"/>
        <v>39.040865637146759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9927</v>
      </c>
      <c r="E176" s="244">
        <v>9646.31</v>
      </c>
      <c r="F176" s="54">
        <f t="shared" si="31"/>
        <v>97.172458950337457</v>
      </c>
    </row>
    <row r="177" spans="1:6" ht="12.75" customHeight="1" x14ac:dyDescent="0.2">
      <c r="A177" s="55">
        <v>323</v>
      </c>
      <c r="B177" s="87" t="s">
        <v>394</v>
      </c>
      <c r="C177" s="52" t="s">
        <v>395</v>
      </c>
      <c r="D177" s="53">
        <f t="shared" ref="D177:E177" si="42">SUM(D178:D186)</f>
        <v>1293617</v>
      </c>
      <c r="E177" s="53">
        <f t="shared" si="42"/>
        <v>1190683.05</v>
      </c>
      <c r="F177" s="54">
        <f t="shared" si="31"/>
        <v>92.042934655311427</v>
      </c>
    </row>
    <row r="178" spans="1:6" ht="12.75" customHeight="1" x14ac:dyDescent="0.2">
      <c r="A178" s="55">
        <v>3231</v>
      </c>
      <c r="B178" s="87" t="s">
        <v>396</v>
      </c>
      <c r="C178" s="52" t="s">
        <v>397</v>
      </c>
      <c r="D178" s="244">
        <v>744851</v>
      </c>
      <c r="E178" s="244">
        <v>872689.91</v>
      </c>
      <c r="F178" s="54">
        <f t="shared" si="31"/>
        <v>117.16301783846703</v>
      </c>
    </row>
    <row r="179" spans="1:6" ht="12.75" customHeight="1" x14ac:dyDescent="0.2">
      <c r="A179" s="55">
        <v>3232</v>
      </c>
      <c r="B179" s="87" t="s">
        <v>398</v>
      </c>
      <c r="C179" s="52" t="s">
        <v>399</v>
      </c>
      <c r="D179" s="244">
        <v>303044</v>
      </c>
      <c r="E179" s="244">
        <v>99727.88</v>
      </c>
      <c r="F179" s="54">
        <f t="shared" si="31"/>
        <v>32.908712926175738</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88966</v>
      </c>
      <c r="E181" s="244">
        <v>101607.95</v>
      </c>
      <c r="F181" s="54">
        <f t="shared" si="31"/>
        <v>114.20986669064585</v>
      </c>
    </row>
    <row r="182" spans="1:6" ht="12.75" customHeight="1" x14ac:dyDescent="0.2">
      <c r="A182" s="55">
        <v>3235</v>
      </c>
      <c r="B182" s="87" t="s">
        <v>404</v>
      </c>
      <c r="C182" s="52" t="s">
        <v>405</v>
      </c>
      <c r="D182" s="244">
        <v>7740</v>
      </c>
      <c r="E182" s="244">
        <v>14567.31</v>
      </c>
      <c r="F182" s="54">
        <f t="shared" si="31"/>
        <v>188.20813953488371</v>
      </c>
    </row>
    <row r="183" spans="1:6" ht="12.75" customHeight="1" x14ac:dyDescent="0.2">
      <c r="A183" s="55">
        <v>3236</v>
      </c>
      <c r="B183" s="87" t="s">
        <v>406</v>
      </c>
      <c r="C183" s="52" t="s">
        <v>407</v>
      </c>
      <c r="D183" s="244">
        <v>20240</v>
      </c>
      <c r="E183" s="244">
        <v>68710</v>
      </c>
      <c r="F183" s="54">
        <f t="shared" si="31"/>
        <v>339.47628458498025</v>
      </c>
    </row>
    <row r="184" spans="1:6" ht="12.75" customHeight="1" x14ac:dyDescent="0.2">
      <c r="A184" s="55">
        <v>3237</v>
      </c>
      <c r="B184" s="87" t="s">
        <v>408</v>
      </c>
      <c r="C184" s="52" t="s">
        <v>409</v>
      </c>
      <c r="D184" s="244">
        <v>37260</v>
      </c>
      <c r="E184" s="244">
        <v>11375</v>
      </c>
      <c r="F184" s="54">
        <f t="shared" si="31"/>
        <v>30.528717122920025</v>
      </c>
    </row>
    <row r="185" spans="1:6" ht="12.75" customHeight="1" x14ac:dyDescent="0.2">
      <c r="A185" s="55">
        <v>3238</v>
      </c>
      <c r="B185" s="87" t="s">
        <v>410</v>
      </c>
      <c r="C185" s="52" t="s">
        <v>411</v>
      </c>
      <c r="D185" s="244">
        <v>25816</v>
      </c>
      <c r="E185" s="244">
        <v>22005</v>
      </c>
      <c r="F185" s="54">
        <f t="shared" si="31"/>
        <v>85.237837000309895</v>
      </c>
    </row>
    <row r="186" spans="1:6" ht="12.75" customHeight="1" x14ac:dyDescent="0.2">
      <c r="A186" s="55">
        <v>3239</v>
      </c>
      <c r="B186" s="87" t="s">
        <v>412</v>
      </c>
      <c r="C186" s="52" t="s">
        <v>413</v>
      </c>
      <c r="D186" s="244">
        <v>65700</v>
      </c>
      <c r="E186" s="244"/>
      <c r="F186" s="54">
        <f t="shared" si="31"/>
        <v>0</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112981</v>
      </c>
      <c r="E188" s="53">
        <f t="shared" si="43"/>
        <v>146003.37</v>
      </c>
      <c r="F188" s="54">
        <f t="shared" si="31"/>
        <v>129.22825076782823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11144</v>
      </c>
      <c r="E190" s="244">
        <v>11143.75</v>
      </c>
      <c r="F190" s="54">
        <f t="shared" si="31"/>
        <v>99.997756640344576</v>
      </c>
    </row>
    <row r="191" spans="1:6" ht="12.75" customHeight="1" x14ac:dyDescent="0.2">
      <c r="A191" s="55">
        <v>3293</v>
      </c>
      <c r="B191" s="87" t="s">
        <v>422</v>
      </c>
      <c r="C191" s="52" t="s">
        <v>423</v>
      </c>
      <c r="D191" s="244">
        <v>40638</v>
      </c>
      <c r="E191" s="244">
        <v>31628.87</v>
      </c>
      <c r="F191" s="54">
        <f t="shared" si="31"/>
        <v>77.830774152271275</v>
      </c>
    </row>
    <row r="192" spans="1:6" ht="12.75" customHeight="1" x14ac:dyDescent="0.2">
      <c r="A192" s="55">
        <v>3294</v>
      </c>
      <c r="B192" s="87" t="s">
        <v>424</v>
      </c>
      <c r="C192" s="52" t="s">
        <v>425</v>
      </c>
      <c r="D192" s="244">
        <v>1000</v>
      </c>
      <c r="E192" s="244">
        <v>1300</v>
      </c>
      <c r="F192" s="54">
        <f t="shared" si="31"/>
        <v>130</v>
      </c>
    </row>
    <row r="193" spans="1:6" ht="12.75" customHeight="1" x14ac:dyDescent="0.2">
      <c r="A193" s="55">
        <v>3295</v>
      </c>
      <c r="B193" s="87" t="s">
        <v>426</v>
      </c>
      <c r="C193" s="52" t="s">
        <v>427</v>
      </c>
      <c r="D193" s="244">
        <v>30535</v>
      </c>
      <c r="E193" s="244">
        <v>37837.5</v>
      </c>
      <c r="F193" s="54">
        <f t="shared" si="31"/>
        <v>123.91517930243982</v>
      </c>
    </row>
    <row r="194" spans="1:6" ht="12.75" customHeight="1" x14ac:dyDescent="0.2">
      <c r="A194" s="55" t="s">
        <v>428</v>
      </c>
      <c r="B194" s="87" t="s">
        <v>429</v>
      </c>
      <c r="C194" s="52" t="s">
        <v>428</v>
      </c>
      <c r="D194" s="244"/>
      <c r="E194" s="244">
        <v>42683.72</v>
      </c>
      <c r="F194" s="54" t="str">
        <f t="shared" si="31"/>
        <v>-</v>
      </c>
    </row>
    <row r="195" spans="1:6" ht="12.75" customHeight="1" x14ac:dyDescent="0.2">
      <c r="A195" s="55">
        <v>3299</v>
      </c>
      <c r="B195" s="87" t="s">
        <v>430</v>
      </c>
      <c r="C195" s="52" t="s">
        <v>431</v>
      </c>
      <c r="D195" s="244">
        <v>29664</v>
      </c>
      <c r="E195" s="244">
        <v>21409.53</v>
      </c>
      <c r="F195" s="54">
        <f t="shared" si="31"/>
        <v>72.173442556634299</v>
      </c>
    </row>
    <row r="196" spans="1:6" ht="12.75" customHeight="1" x14ac:dyDescent="0.2">
      <c r="A196" s="55">
        <v>34</v>
      </c>
      <c r="B196" s="234" t="s">
        <v>432</v>
      </c>
      <c r="C196" s="52" t="s">
        <v>433</v>
      </c>
      <c r="D196" s="53">
        <f t="shared" ref="D196:E196" si="44">D197+D202+D210</f>
        <v>1351</v>
      </c>
      <c r="E196" s="53">
        <f t="shared" si="44"/>
        <v>53175.41</v>
      </c>
      <c r="F196" s="54">
        <f t="shared" si="31"/>
        <v>3936.0037009622502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1351</v>
      </c>
      <c r="E210" s="53">
        <f t="shared" si="47"/>
        <v>53175.41</v>
      </c>
      <c r="F210" s="54">
        <f t="shared" si="31"/>
        <v>3936.0037009622502</v>
      </c>
    </row>
    <row r="211" spans="1:6" ht="12.75" customHeight="1" x14ac:dyDescent="0.2">
      <c r="A211" s="55">
        <v>3431</v>
      </c>
      <c r="B211" s="234" t="s">
        <v>462</v>
      </c>
      <c r="C211" s="52" t="s">
        <v>463</v>
      </c>
      <c r="D211" s="244">
        <v>1351</v>
      </c>
      <c r="E211" s="244"/>
      <c r="F211" s="54">
        <f t="shared" si="31"/>
        <v>0</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10675.41</v>
      </c>
      <c r="F213" s="54" t="str">
        <f t="shared" si="31"/>
        <v>-</v>
      </c>
    </row>
    <row r="214" spans="1:6" ht="12.75" customHeight="1" x14ac:dyDescent="0.2">
      <c r="A214" s="55">
        <v>3434</v>
      </c>
      <c r="B214" s="87" t="s">
        <v>468</v>
      </c>
      <c r="C214" s="52" t="s">
        <v>469</v>
      </c>
      <c r="D214" s="244"/>
      <c r="E214" s="244">
        <v>42500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51881</v>
      </c>
      <c r="E252" s="53">
        <f t="shared" si="63"/>
        <v>21484.63</v>
      </c>
      <c r="F252" s="54">
        <f t="shared" ref="F252:F258" si="64">IF(D252&lt;&gt;0,IF(E252/D252&gt;=100,"&gt;&gt;100",E252/D252*100),"-")</f>
        <v>41.411364468687964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51881</v>
      </c>
      <c r="E259" s="53">
        <f t="shared" si="66"/>
        <v>21484.63</v>
      </c>
      <c r="F259" s="54">
        <f t="shared" ref="F259:F262" si="67">IF(D259&lt;&gt;0,IF(E259/D259&gt;=100,"&gt;&gt;100",E259/D259*100),"-")</f>
        <v>41.411364468687964</v>
      </c>
    </row>
    <row r="260" spans="1:6" ht="12.75" customHeight="1" x14ac:dyDescent="0.2">
      <c r="A260" s="55">
        <v>3721</v>
      </c>
      <c r="B260" s="87" t="s">
        <v>556</v>
      </c>
      <c r="C260" s="52" t="s">
        <v>557</v>
      </c>
      <c r="D260" s="244">
        <v>51881</v>
      </c>
      <c r="E260" s="244">
        <v>21484.63</v>
      </c>
      <c r="F260" s="54">
        <f t="shared" si="67"/>
        <v>41.411364468687964</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14018516</v>
      </c>
      <c r="E289" s="53">
        <f t="shared" si="79"/>
        <v>14843162.93</v>
      </c>
      <c r="F289" s="54">
        <f t="shared" si="76"/>
        <v>105.88255511496368</v>
      </c>
    </row>
    <row r="290" spans="1:6" ht="12.75" customHeight="1" x14ac:dyDescent="0.2">
      <c r="A290" s="55" t="s">
        <v>605</v>
      </c>
      <c r="B290" s="87" t="s">
        <v>616</v>
      </c>
      <c r="C290" s="52" t="s">
        <v>617</v>
      </c>
      <c r="D290" s="53">
        <f>IF(D6&gt;=D289,D6-D289,0)</f>
        <v>616082</v>
      </c>
      <c r="E290" s="53">
        <f>IF(E6&gt;=E289,E6-E289,0)</f>
        <v>247781.79000000283</v>
      </c>
      <c r="F290" s="54">
        <f t="shared" si="76"/>
        <v>40.218962735480481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241424</v>
      </c>
      <c r="E292" s="244">
        <v>335880.63</v>
      </c>
      <c r="F292" s="54">
        <f t="shared" si="76"/>
        <v>139.1247887533965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v>12980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521627</v>
      </c>
      <c r="E350" s="53">
        <f t="shared" si="95"/>
        <v>314816.96999999997</v>
      </c>
      <c r="F350" s="54">
        <f t="shared" si="81"/>
        <v>60.352890091962266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521627</v>
      </c>
      <c r="E363" s="53">
        <f t="shared" si="99"/>
        <v>314816.96999999997</v>
      </c>
      <c r="F363" s="54">
        <f t="shared" si="81"/>
        <v>60.352890091962266</v>
      </c>
    </row>
    <row r="364" spans="1:6" ht="12.75" customHeight="1" x14ac:dyDescent="0.2">
      <c r="A364" s="55">
        <v>421</v>
      </c>
      <c r="B364" s="87" t="s">
        <v>755</v>
      </c>
      <c r="C364" s="52" t="s">
        <v>756</v>
      </c>
      <c r="D364" s="53">
        <f t="shared" ref="D364:E364" si="100">SUM(D365:D368)</f>
        <v>0</v>
      </c>
      <c r="E364" s="53">
        <f t="shared" si="100"/>
        <v>112000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v>112000</v>
      </c>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252728</v>
      </c>
      <c r="E369" s="53">
        <f t="shared" si="101"/>
        <v>0</v>
      </c>
      <c r="F369" s="54">
        <f t="shared" si="81"/>
        <v>0</v>
      </c>
    </row>
    <row r="370" spans="1:6" ht="12.75" customHeight="1" x14ac:dyDescent="0.2">
      <c r="A370" s="55">
        <v>4221</v>
      </c>
      <c r="B370" s="87" t="s">
        <v>671</v>
      </c>
      <c r="C370" s="52" t="s">
        <v>763</v>
      </c>
      <c r="D370" s="244">
        <v>243439</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4099</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5190</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268899</v>
      </c>
      <c r="E383" s="53">
        <f t="shared" si="103"/>
        <v>202816.97</v>
      </c>
      <c r="F383" s="54">
        <f t="shared" si="81"/>
        <v>75.424962532400642</v>
      </c>
    </row>
    <row r="384" spans="1:6" ht="12.75" customHeight="1" x14ac:dyDescent="0.2">
      <c r="A384" s="55">
        <v>4241</v>
      </c>
      <c r="B384" s="87" t="s">
        <v>780</v>
      </c>
      <c r="C384" s="52" t="s">
        <v>781</v>
      </c>
      <c r="D384" s="244">
        <v>268899</v>
      </c>
      <c r="E384" s="244">
        <v>202816.97</v>
      </c>
      <c r="F384" s="54">
        <f t="shared" si="81"/>
        <v>75.424962532400642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521627</v>
      </c>
      <c r="E408" s="53">
        <f t="shared" si="111"/>
        <v>314816.96999999997</v>
      </c>
      <c r="F408" s="54">
        <f t="shared" si="81"/>
        <v>60.352890091962266</v>
      </c>
    </row>
    <row r="409" spans="1:6" ht="12.75" customHeight="1" x14ac:dyDescent="0.2">
      <c r="A409" s="55">
        <v>92212</v>
      </c>
      <c r="B409" s="87" t="s">
        <v>820</v>
      </c>
      <c r="C409" s="52" t="s">
        <v>821</v>
      </c>
      <c r="D409" s="244">
        <v>1951</v>
      </c>
      <c r="E409" s="244">
        <v>1951</v>
      </c>
      <c r="F409" s="54">
        <f t="shared" si="81"/>
        <v>100</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14634598</v>
      </c>
      <c r="E412" s="53">
        <f>E6+E298</f>
        <v>15090944.720000003</v>
      </c>
      <c r="F412" s="54">
        <f t="shared" si="81"/>
        <v>103.11827301303393</v>
      </c>
    </row>
    <row r="413" spans="1:6" ht="12.75" customHeight="1" x14ac:dyDescent="0.2">
      <c r="A413" s="55" t="s">
        <v>605</v>
      </c>
      <c r="B413" s="87" t="s">
        <v>828</v>
      </c>
      <c r="C413" s="52" t="s">
        <v>829</v>
      </c>
      <c r="D413" s="53">
        <f t="shared" ref="D413:E413" si="112">D289+D350</f>
        <v>14540143</v>
      </c>
      <c r="E413" s="53">
        <f t="shared" si="112"/>
        <v>15157979.9</v>
      </c>
      <c r="F413" s="54">
        <f t="shared" si="81"/>
        <v>104.24918035537888</v>
      </c>
    </row>
    <row r="414" spans="1:6" ht="12.75" customHeight="1" x14ac:dyDescent="0.2">
      <c r="A414" s="55" t="s">
        <v>605</v>
      </c>
      <c r="B414" s="87" t="s">
        <v>830</v>
      </c>
      <c r="C414" s="52" t="s">
        <v>831</v>
      </c>
      <c r="D414" s="53">
        <f t="shared" ref="D414:E414" si="113">IF(D412&gt;=D413,D412-D413,0)</f>
        <v>94455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67035.179999997839</v>
      </c>
      <c r="F415" s="54" t="str">
        <f t="shared" si="81"/>
        <v>-</v>
      </c>
    </row>
    <row r="416" spans="1:6" ht="12.75" customHeight="1" x14ac:dyDescent="0.2">
      <c r="A416" s="62" t="s">
        <v>834</v>
      </c>
      <c r="B416" s="234" t="s">
        <v>835</v>
      </c>
      <c r="C416" s="63" t="s">
        <v>836</v>
      </c>
      <c r="D416" s="53">
        <f t="shared" ref="D416:E416" si="115">IF(D292-D293+D409-D410&gt;=0,D292-D293+D409-D410,0)</f>
        <v>243375</v>
      </c>
      <c r="E416" s="53">
        <f t="shared" si="115"/>
        <v>337831.63</v>
      </c>
      <c r="F416" s="54">
        <f t="shared" si="81"/>
        <v>138.81114740626606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14634598</v>
      </c>
      <c r="E639" s="53">
        <f t="shared" si="180"/>
        <v>15090944.720000003</v>
      </c>
      <c r="F639" s="54">
        <f t="shared" si="119"/>
        <v>103.11827301303393</v>
      </c>
    </row>
    <row r="640" spans="1:6" ht="12.75" customHeight="1" x14ac:dyDescent="0.2">
      <c r="A640" s="55" t="s">
        <v>605</v>
      </c>
      <c r="B640" s="87" t="s">
        <v>1274</v>
      </c>
      <c r="C640" s="52" t="s">
        <v>1275</v>
      </c>
      <c r="D640" s="53">
        <f t="shared" ref="D640:E640" si="181">D413+D528</f>
        <v>14540143</v>
      </c>
      <c r="E640" s="53">
        <f t="shared" si="181"/>
        <v>15157979.9</v>
      </c>
      <c r="F640" s="54">
        <f t="shared" si="119"/>
        <v>104.24918035537888</v>
      </c>
    </row>
    <row r="641" spans="1:6" ht="12.75" customHeight="1" x14ac:dyDescent="0.2">
      <c r="A641" s="55" t="s">
        <v>605</v>
      </c>
      <c r="B641" s="87" t="s">
        <v>1276</v>
      </c>
      <c r="C641" s="52" t="s">
        <v>1277</v>
      </c>
      <c r="D641" s="53">
        <f t="shared" ref="D641:E641" si="182">IF(D639&gt;=D640,D639-D640,0)</f>
        <v>94455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67035.179999997839</v>
      </c>
      <c r="F642" s="54" t="str">
        <f t="shared" si="119"/>
        <v>-</v>
      </c>
    </row>
    <row r="643" spans="1:6" ht="24" x14ac:dyDescent="0.2">
      <c r="A643" s="62" t="s">
        <v>1280</v>
      </c>
      <c r="B643" s="87" t="s">
        <v>1281</v>
      </c>
      <c r="C643" s="63" t="s">
        <v>1280</v>
      </c>
      <c r="D643" s="53">
        <f t="shared" ref="D643:E643" si="184">IF(D416-D417+D637-D638&gt;=0,D416-D417+D637-D638,0)</f>
        <v>243375</v>
      </c>
      <c r="E643" s="53">
        <f t="shared" si="184"/>
        <v>337831.63</v>
      </c>
      <c r="F643" s="54">
        <f t="shared" si="119"/>
        <v>138.81114740626606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337830</v>
      </c>
      <c r="E645" s="53">
        <f t="shared" si="186"/>
        <v>270796.45000000217</v>
      </c>
      <c r="F645" s="54">
        <f t="shared" si="119"/>
        <v>80.15760885652611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1004667</v>
      </c>
      <c r="E647" s="245">
        <v>1087222.29</v>
      </c>
      <c r="F647" s="59">
        <f t="shared" si="119"/>
        <v>108.21717942362991</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6651</v>
      </c>
      <c r="E649" s="244"/>
      <c r="F649" s="54">
        <f t="shared" ref="F649:F724" si="188">IF(D649&lt;&gt;0,IF(E649/D649&gt;=100,"&gt;&gt;100",E649/D649*100),"-")</f>
        <v>0</v>
      </c>
    </row>
    <row r="650" spans="1:6" ht="12.75" customHeight="1" x14ac:dyDescent="0.2">
      <c r="A650" s="55" t="s">
        <v>1293</v>
      </c>
      <c r="B650" s="87" t="s">
        <v>1294</v>
      </c>
      <c r="C650" s="52" t="s">
        <v>1293</v>
      </c>
      <c r="D650" s="244">
        <v>786160</v>
      </c>
      <c r="E650" s="244"/>
      <c r="F650" s="54">
        <f t="shared" si="188"/>
        <v>0</v>
      </c>
    </row>
    <row r="651" spans="1:6" ht="12.75" customHeight="1" x14ac:dyDescent="0.2">
      <c r="A651" s="55" t="s">
        <v>1295</v>
      </c>
      <c r="B651" s="87" t="s">
        <v>1296</v>
      </c>
      <c r="C651" s="52" t="s">
        <v>1295</v>
      </c>
      <c r="D651" s="244">
        <v>792811</v>
      </c>
      <c r="E651" s="244"/>
      <c r="F651" s="54">
        <f t="shared" si="188"/>
        <v>0</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98</v>
      </c>
      <c r="E654" s="266">
        <v>94</v>
      </c>
      <c r="F654" s="54">
        <f t="shared" si="188"/>
        <v>95.918367346938766</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81</v>
      </c>
      <c r="E656" s="266">
        <v>79</v>
      </c>
      <c r="F656" s="54">
        <f t="shared" si="188"/>
        <v>97.53086419753086</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11691028</v>
      </c>
      <c r="E675" s="244">
        <v>12299314.92</v>
      </c>
      <c r="F675" s="54">
        <f t="shared" si="188"/>
        <v>105.20302337826921</v>
      </c>
    </row>
    <row r="676" spans="1:6" ht="24" x14ac:dyDescent="0.2">
      <c r="A676" s="55">
        <v>63613</v>
      </c>
      <c r="B676" s="234" t="s">
        <v>1346</v>
      </c>
      <c r="C676" s="52" t="s">
        <v>1347</v>
      </c>
      <c r="D676" s="244"/>
      <c r="E676" s="244">
        <v>22000</v>
      </c>
      <c r="F676" s="54" t="str">
        <f t="shared" si="188"/>
        <v>-</v>
      </c>
    </row>
    <row r="677" spans="1:6" ht="24" x14ac:dyDescent="0.2">
      <c r="A677" s="55">
        <v>63622</v>
      </c>
      <c r="B677" s="234" t="s">
        <v>1348</v>
      </c>
      <c r="C677" s="52" t="s">
        <v>1349</v>
      </c>
      <c r="D677" s="244">
        <v>246254</v>
      </c>
      <c r="E677" s="244">
        <v>202066.96</v>
      </c>
      <c r="F677" s="54">
        <f t="shared" si="188"/>
        <v>82.056315836494022</v>
      </c>
    </row>
    <row r="678" spans="1:6" ht="24" x14ac:dyDescent="0.2">
      <c r="A678" s="55">
        <v>63623</v>
      </c>
      <c r="B678" s="234" t="s">
        <v>1350</v>
      </c>
      <c r="C678" s="52" t="s">
        <v>1351</v>
      </c>
      <c r="D678" s="244">
        <v>34250</v>
      </c>
      <c r="E678" s="244"/>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254197</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97469</v>
      </c>
      <c r="E697" s="244"/>
      <c r="F697" s="54">
        <f t="shared" si="188"/>
        <v>0</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32723</v>
      </c>
      <c r="E710" s="244">
        <v>28132.21</v>
      </c>
      <c r="F710" s="54">
        <f t="shared" si="188"/>
        <v>85.970754515172814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13689</v>
      </c>
      <c r="E716" s="314">
        <v>16536.95</v>
      </c>
      <c r="F716" s="54">
        <f t="shared" si="188"/>
        <v>120.80466067645554</v>
      </c>
    </row>
    <row r="717" spans="1:6" ht="12.75" customHeight="1" x14ac:dyDescent="0.2">
      <c r="A717" s="55">
        <v>31215</v>
      </c>
      <c r="B717" s="87" t="s">
        <v>1410</v>
      </c>
      <c r="C717" s="52" t="s">
        <v>1411</v>
      </c>
      <c r="D717" s="244">
        <v>55088</v>
      </c>
      <c r="E717" s="244">
        <v>37339</v>
      </c>
      <c r="F717" s="54">
        <f t="shared" si="188"/>
        <v>67.780641882079578</v>
      </c>
    </row>
    <row r="718" spans="1:6" ht="12.75" customHeight="1" x14ac:dyDescent="0.2">
      <c r="A718" s="55">
        <v>32121</v>
      </c>
      <c r="B718" s="87" t="s">
        <v>1412</v>
      </c>
      <c r="C718" s="52" t="s">
        <v>1413</v>
      </c>
      <c r="D718" s="244">
        <v>336417</v>
      </c>
      <c r="E718" s="244">
        <v>487200</v>
      </c>
      <c r="F718" s="54">
        <f t="shared" si="188"/>
        <v>144.82026770347517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20240</v>
      </c>
      <c r="E720" s="244">
        <v>36660</v>
      </c>
      <c r="F720" s="54">
        <f t="shared" si="188"/>
        <v>181.12648221343875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51881</v>
      </c>
      <c r="E823" s="244">
        <v>21484.63</v>
      </c>
      <c r="F823" s="54">
        <f t="shared" si="190"/>
        <v>41.411364468687964</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D303" sqref="D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14718165</v>
      </c>
      <c r="E6" s="231">
        <f t="shared" si="0"/>
        <v>14563672.560000004</v>
      </c>
      <c r="F6" s="232">
        <f t="shared" ref="F6:F260" si="1">IF(D6&gt;0,IF(E6/D6&gt;=100,"&gt;&gt;100",E6/D6*100),"-")</f>
        <v>98.950328114951859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13291583</v>
      </c>
      <c r="E7" s="106">
        <f t="shared" si="2"/>
        <v>13054861.260000004</v>
      </c>
      <c r="F7" s="95">
        <f t="shared" si="1"/>
        <v>98.219010181104863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853606</v>
      </c>
      <c r="E8" s="106">
        <f>E9+E10-E11</f>
        <v>853606.13</v>
      </c>
      <c r="F8" s="95">
        <f t="shared" si="1"/>
        <v>100.0000152295087</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853606</v>
      </c>
      <c r="E9" s="249">
        <v>853606.13</v>
      </c>
      <c r="F9" s="95">
        <f t="shared" si="1"/>
        <v>100.0000152295087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12437977</v>
      </c>
      <c r="E12" s="106">
        <f t="shared" si="3"/>
        <v>12201255.130000003</v>
      </c>
      <c r="F12" s="95">
        <f t="shared" si="1"/>
        <v>98.096781574688578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11706319</v>
      </c>
      <c r="E13" s="106">
        <f t="shared" si="4"/>
        <v>11640327.830000002</v>
      </c>
      <c r="F13" s="95">
        <f t="shared" si="1"/>
        <v>99.436277364387564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14858491</v>
      </c>
      <c r="E15" s="249">
        <v>14970489.630000001</v>
      </c>
      <c r="F15" s="95">
        <f t="shared" si="1"/>
        <v>100.75376853544549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3152172</v>
      </c>
      <c r="E18" s="249">
        <v>3330161.8</v>
      </c>
      <c r="F18" s="95">
        <f t="shared" si="1"/>
        <v>105.64657639240498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689840</v>
      </c>
      <c r="E19" s="106">
        <f t="shared" si="5"/>
        <v>520494.1400000006</v>
      </c>
      <c r="F19" s="95">
        <f t="shared" si="1"/>
        <v>75.451429316943148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2505943</v>
      </c>
      <c r="E20" s="249">
        <v>2508129.16</v>
      </c>
      <c r="F20" s="95">
        <f t="shared" si="1"/>
        <v>100.08723901541256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51865</v>
      </c>
      <c r="E21" s="249">
        <v>51865.22</v>
      </c>
      <c r="F21" s="95">
        <f t="shared" si="1"/>
        <v>100.00042417815482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341027</v>
      </c>
      <c r="E22" s="249">
        <v>341027.01</v>
      </c>
      <c r="F22" s="95">
        <f t="shared" si="1"/>
        <v>100.00000293231915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13239</v>
      </c>
      <c r="E23" s="249">
        <v>13239.28</v>
      </c>
      <c r="F23" s="95">
        <f t="shared" si="1"/>
        <v>100.00211496336581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18919</v>
      </c>
      <c r="E24" s="249">
        <v>18919.04</v>
      </c>
      <c r="F24" s="95">
        <f t="shared" si="1"/>
        <v>100.00021142766531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136917</v>
      </c>
      <c r="E25" s="249">
        <v>136916.9</v>
      </c>
      <c r="F25" s="95">
        <f t="shared" si="1"/>
        <v>99.999926963050598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454028</v>
      </c>
      <c r="E26" s="249">
        <v>454027.56</v>
      </c>
      <c r="F26" s="95">
        <f t="shared" si="1"/>
        <v>99.999903089677289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2832098</v>
      </c>
      <c r="E28" s="249">
        <v>3003630.03</v>
      </c>
      <c r="F28" s="95">
        <f t="shared" si="1"/>
        <v>106.05671237365372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41818</v>
      </c>
      <c r="E35" s="106">
        <f t="shared" si="7"/>
        <v>40433.159999999916</v>
      </c>
      <c r="F35" s="95">
        <f t="shared" si="1"/>
        <v>96.688411688746271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1406148</v>
      </c>
      <c r="E36" s="249">
        <v>1608965.48</v>
      </c>
      <c r="F36" s="95">
        <f t="shared" si="1"/>
        <v>114.42362254897778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1364330</v>
      </c>
      <c r="E40" s="249">
        <v>1568532.32</v>
      </c>
      <c r="F40" s="95">
        <f t="shared" si="1"/>
        <v>114.96722347232708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13237</v>
      </c>
      <c r="E47" s="249">
        <v>13237</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13237</v>
      </c>
      <c r="E50" s="249">
        <v>13237</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715478</v>
      </c>
      <c r="E54" s="249">
        <v>722910.6</v>
      </c>
      <c r="F54" s="95">
        <f t="shared" si="1"/>
        <v>101.03882998498905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715478</v>
      </c>
      <c r="E55" s="249">
        <v>722910.6</v>
      </c>
      <c r="F55" s="95">
        <f t="shared" si="1"/>
        <v>101.03882998498905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1426582</v>
      </c>
      <c r="E68" s="106">
        <f t="shared" si="13"/>
        <v>1508811.3</v>
      </c>
      <c r="F68" s="95">
        <f t="shared" si="1"/>
        <v>105.76407805509953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67110</v>
      </c>
      <c r="E78" s="106">
        <f>E79+SUM(E82:E84)-E85+E86</f>
        <v>134671.85</v>
      </c>
      <c r="F78" s="95">
        <f t="shared" si="1"/>
        <v>200.67329757115186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67110</v>
      </c>
      <c r="E86" s="249">
        <v>134671.85</v>
      </c>
      <c r="F86" s="95">
        <f t="shared" si="1"/>
        <v>200.67329757115186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354805</v>
      </c>
      <c r="E146" s="106">
        <f t="shared" si="26"/>
        <v>286917.16000000003</v>
      </c>
      <c r="F146" s="95">
        <f t="shared" si="1"/>
        <v>80.866154648327964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5234</v>
      </c>
      <c r="E159" s="249">
        <v>3139.78</v>
      </c>
      <c r="F159" s="95">
        <f t="shared" si="1"/>
        <v>59.988154375238821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11740</v>
      </c>
      <c r="E160" s="249">
        <v>12980</v>
      </c>
      <c r="F160" s="95">
        <f t="shared" si="1"/>
        <v>110.56218057921636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337831</v>
      </c>
      <c r="E161" s="249">
        <v>270797.38</v>
      </c>
      <c r="F161" s="95">
        <f t="shared" si="1"/>
        <v>80.157646870772666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1004667</v>
      </c>
      <c r="E170" s="106">
        <f t="shared" si="29"/>
        <v>1087222.29</v>
      </c>
      <c r="F170" s="95">
        <f t="shared" si="1"/>
        <v>108.21717942362991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1004667</v>
      </c>
      <c r="E173" s="249">
        <v>1087222.29</v>
      </c>
      <c r="F173" s="95">
        <f t="shared" si="1"/>
        <v>108.21717942362991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14718165</v>
      </c>
      <c r="E175" s="106">
        <f t="shared" si="30"/>
        <v>14563672.559999999</v>
      </c>
      <c r="F175" s="95">
        <f t="shared" si="1"/>
        <v>98.95032811495183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1071767</v>
      </c>
      <c r="E176" s="106">
        <f t="shared" si="31"/>
        <v>1221883.01</v>
      </c>
      <c r="F176" s="95">
        <f t="shared" si="1"/>
        <v>114.00640344403214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1071767</v>
      </c>
      <c r="E177" s="106">
        <f t="shared" si="32"/>
        <v>1221882.1000000001</v>
      </c>
      <c r="F177" s="95">
        <f t="shared" si="1"/>
        <v>114.00631853751794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951401</v>
      </c>
      <c r="E178" s="249">
        <v>1012455.25</v>
      </c>
      <c r="F178" s="95">
        <f t="shared" si="1"/>
        <v>106.41729933014574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63499</v>
      </c>
      <c r="E179" s="249">
        <v>81688.34</v>
      </c>
      <c r="F179" s="95">
        <f t="shared" si="1"/>
        <v>128.64508102489802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56867</v>
      </c>
      <c r="E188" s="249">
        <v>127738.51</v>
      </c>
      <c r="F188" s="95">
        <f t="shared" si="1"/>
        <v>224.62677827210857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0.91</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v>0.91</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13646398</v>
      </c>
      <c r="E237" s="106">
        <f t="shared" si="41"/>
        <v>13341789.549999999</v>
      </c>
      <c r="F237" s="95">
        <f t="shared" si="1"/>
        <v>97.767847237051114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13291593</v>
      </c>
      <c r="E238" s="106">
        <f t="shared" si="42"/>
        <v>13054873.32</v>
      </c>
      <c r="F238" s="95">
        <f t="shared" si="1"/>
        <v>98.219027019560414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13291593</v>
      </c>
      <c r="E239" s="106">
        <f t="shared" si="43"/>
        <v>13054873.32</v>
      </c>
      <c r="F239" s="95">
        <f t="shared" si="1"/>
        <v>98.219027019560414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13291593</v>
      </c>
      <c r="E240" s="249">
        <v>13052686.65</v>
      </c>
      <c r="F240" s="95">
        <f t="shared" si="1"/>
        <v>98.202575492644115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2186.67</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337830</v>
      </c>
      <c r="E245" s="106">
        <f t="shared" si="45"/>
        <v>270796.45</v>
      </c>
      <c r="F245" s="95">
        <f t="shared" si="1"/>
        <v>80.157608856525471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337830</v>
      </c>
      <c r="E246" s="106">
        <f t="shared" si="46"/>
        <v>270796.45</v>
      </c>
      <c r="F246" s="95">
        <f t="shared" si="1"/>
        <v>80.157608856525471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335879</v>
      </c>
      <c r="E247" s="249">
        <v>268845.45</v>
      </c>
      <c r="F247" s="95">
        <f t="shared" si="1"/>
        <v>80.042351561127674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1951</v>
      </c>
      <c r="E248" s="249">
        <v>1951</v>
      </c>
      <c r="F248" s="95">
        <f t="shared" si="1"/>
        <v>100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16975</v>
      </c>
      <c r="E255" s="249">
        <v>16119.78</v>
      </c>
      <c r="F255" s="95">
        <f t="shared" si="1"/>
        <v>94.961885125184097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780499</v>
      </c>
      <c r="E259" s="106">
        <f t="shared" si="49"/>
        <v>1280499.6399999999</v>
      </c>
      <c r="F259" s="95">
        <f t="shared" si="1"/>
        <v>164.06166311551968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780499</v>
      </c>
      <c r="E260" s="250">
        <v>1280499.6399999999</v>
      </c>
      <c r="F260" s="99">
        <f t="shared" si="1"/>
        <v>164.06166311551968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354805</v>
      </c>
      <c r="E265" s="249">
        <v>286917.15999999997</v>
      </c>
      <c r="F265" s="95">
        <f t="shared" si="50"/>
        <v>80.866154648327949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67097</v>
      </c>
      <c r="E268" s="249">
        <v>134659.31</v>
      </c>
      <c r="F268" s="95">
        <f t="shared" si="50"/>
        <v>200.69348853152897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12.54</v>
      </c>
      <c r="E271" s="249">
        <v>12.54</v>
      </c>
      <c r="F271" s="95">
        <f t="shared" si="50"/>
        <v>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337831</v>
      </c>
      <c r="E286" s="249">
        <v>270797.38</v>
      </c>
      <c r="F286" s="95">
        <f t="shared" si="50"/>
        <v>80.157646870772666</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1071767</v>
      </c>
      <c r="E288" s="249">
        <v>1221882.1000000001</v>
      </c>
      <c r="F288" s="95">
        <f t="shared" si="50"/>
        <v>114.00631853751794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55867.43</v>
      </c>
      <c r="E302" s="249">
        <v>127737</v>
      </c>
      <c r="F302" s="95">
        <f t="shared" si="50"/>
        <v>228.64305732338144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14540143</v>
      </c>
      <c r="E114" s="83">
        <f t="shared" si="22"/>
        <v>15157979.9</v>
      </c>
      <c r="F114" s="65">
        <f t="shared" si="1"/>
        <v>104.24918035537888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14540143</v>
      </c>
      <c r="E115" s="83">
        <f t="shared" si="23"/>
        <v>15157979.9</v>
      </c>
      <c r="F115" s="65">
        <f t="shared" si="1"/>
        <v>104.24918035537888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14540143</v>
      </c>
      <c r="E117" s="251">
        <v>15157979.9</v>
      </c>
      <c r="F117" s="65">
        <f t="shared" si="1"/>
        <v>104.24918035537888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14540143</v>
      </c>
      <c r="E141" s="108">
        <f t="shared" si="28"/>
        <v>15157979.9</v>
      </c>
      <c r="F141" s="84">
        <f t="shared" si="1"/>
        <v>104.24918035537888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2186.67</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2186.67</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2186.67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2186.67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1071767.0900000001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15445902.770000001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15131085.800000001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12278464.91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2648048.36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53175.41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21484.63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129912.49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314816.96999999997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15295787.760000002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14980970.790000001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12217410.33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2629859.0099999998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53175.41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21484.63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59041.41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314816.96999999997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1221882.0999999996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1221882.1000000001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1221882.1000000001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12229</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8" t="s">
        <v>3382</v>
      </c>
      <c r="C46" s="379"/>
      <c r="D46" s="41"/>
      <c r="E46" s="4"/>
      <c r="F46" s="4"/>
      <c r="G46" s="4"/>
      <c r="H46" s="4"/>
      <c r="I46" s="4"/>
      <c r="J46" s="4"/>
      <c r="K46" s="4"/>
      <c r="L46" s="4"/>
      <c r="M46" s="4"/>
      <c r="N46" s="4"/>
      <c r="O46" s="4"/>
      <c r="P46" s="4"/>
      <c r="Q46" s="4"/>
    </row>
    <row r="47" spans="1:17" ht="66" hidden="1" customHeight="1" x14ac:dyDescent="0.2">
      <c r="A47" s="48" t="s">
        <v>3383</v>
      </c>
      <c r="B47" s="389" t="s">
        <v>3384</v>
      </c>
      <c r="C47" s="389"/>
      <c r="D47" s="4"/>
      <c r="E47" s="4"/>
      <c r="F47" s="4"/>
      <c r="G47" s="4"/>
      <c r="H47" s="4"/>
      <c r="I47" s="4"/>
      <c r="J47" s="4"/>
      <c r="K47" s="4"/>
      <c r="L47" s="4"/>
      <c r="M47" s="4"/>
      <c r="N47" s="4"/>
      <c r="O47" s="4"/>
      <c r="P47" s="4"/>
      <c r="Q47" s="4"/>
    </row>
    <row r="48" spans="1:17" ht="123.75" customHeight="1" x14ac:dyDescent="0.2">
      <c r="A48" s="271" t="s">
        <v>3385</v>
      </c>
      <c r="B48" s="387" t="s">
        <v>3386</v>
      </c>
      <c r="C48" s="386"/>
      <c r="D48" s="4"/>
      <c r="E48" s="4"/>
      <c r="F48" s="4"/>
      <c r="G48" s="4"/>
      <c r="H48" s="4"/>
      <c r="I48" s="4"/>
      <c r="J48" s="4"/>
      <c r="K48" s="4"/>
      <c r="L48" s="4"/>
      <c r="M48" s="4"/>
      <c r="N48" s="4"/>
      <c r="O48" s="4"/>
      <c r="P48" s="4"/>
      <c r="Q48" s="4"/>
    </row>
    <row r="49" spans="1:17" ht="34.5" customHeight="1" x14ac:dyDescent="0.2">
      <c r="A49" s="271" t="s">
        <v>3387</v>
      </c>
      <c r="B49" s="385" t="s">
        <v>3388</v>
      </c>
      <c r="C49" s="386"/>
      <c r="D49" s="4"/>
      <c r="E49" s="4"/>
      <c r="F49" s="4"/>
      <c r="G49" s="4"/>
      <c r="H49" s="4"/>
      <c r="I49" s="4"/>
      <c r="J49" s="4"/>
      <c r="K49" s="4"/>
      <c r="L49" s="4"/>
      <c r="M49" s="4"/>
      <c r="N49" s="4"/>
      <c r="O49" s="4"/>
      <c r="P49" s="4"/>
      <c r="Q49" s="4"/>
    </row>
    <row r="50" spans="1:17" ht="34.5" customHeight="1" x14ac:dyDescent="0.2">
      <c r="A50" s="271" t="s">
        <v>3389</v>
      </c>
      <c r="B50" s="385" t="s">
        <v>3390</v>
      </c>
      <c r="C50" s="386"/>
      <c r="D50" s="4"/>
      <c r="E50" s="4"/>
      <c r="F50" s="4"/>
      <c r="G50" s="4"/>
      <c r="H50" s="4"/>
      <c r="I50" s="4"/>
      <c r="J50" s="4"/>
      <c r="K50" s="4"/>
      <c r="L50" s="4"/>
      <c r="M50" s="4"/>
      <c r="N50" s="4"/>
      <c r="O50" s="4"/>
      <c r="P50" s="4"/>
      <c r="Q50" s="4"/>
    </row>
    <row r="51" spans="1:17" ht="31.5" customHeight="1" x14ac:dyDescent="0.2">
      <c r="A51" s="313" t="s">
        <v>3391</v>
      </c>
      <c r="B51" s="384"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2023-01-27T07:29:44Z</cp:lastPrinted>
  <dcterms:created xsi:type="dcterms:W3CDTF">2022-04-01T05:14:30Z</dcterms:created>
  <dcterms:modified xsi:type="dcterms:W3CDTF">2023-02-02T07:57:05Z</dcterms:modified>
</cp:coreProperties>
</file>